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157FA112-BBB7-484A-BCE6-C7E49A4B48FA}" xr6:coauthVersionLast="36" xr6:coauthVersionMax="36" xr10:uidLastSave="{00000000-0000-0000-0000-000000000000}"/>
  <bookViews>
    <workbookView xWindow="0" yWindow="0" windowWidth="23040" windowHeight="8940" activeTab="5" xr2:uid="{EC332414-59E2-4B75-98BF-26DE3E5207F1}"/>
  </bookViews>
  <sheets>
    <sheet name="Közismereti óraterv_Szépészet" sheetId="7" r:id="rId1"/>
    <sheet name="Projektháló" sheetId="2" r:id="rId2"/>
    <sheet name="1_Műszaki_9.A" sheetId="8" r:id="rId3"/>
    <sheet name="Műszaki_11.A" sheetId="9" r:id="rId4"/>
    <sheet name="Műszaki_12.A" sheetId="10" r:id="rId5"/>
    <sheet name="Műszaki_13.A" sheetId="1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1" l="1"/>
  <c r="I15" i="11"/>
  <c r="H49" i="10"/>
  <c r="H50" i="10" s="1"/>
  <c r="I15" i="10"/>
  <c r="H44" i="9"/>
  <c r="I15" i="9"/>
  <c r="H67" i="11" l="1"/>
  <c r="H45" i="9"/>
  <c r="M71" i="2"/>
  <c r="G71" i="2"/>
  <c r="H42" i="8" l="1"/>
  <c r="I14" i="8"/>
  <c r="H43" i="8" l="1"/>
  <c r="J25" i="7" l="1"/>
  <c r="K25" i="7" s="1"/>
  <c r="H25" i="7"/>
  <c r="I25" i="7" s="1"/>
  <c r="F25" i="7"/>
  <c r="G25" i="7" s="1"/>
  <c r="D25" i="7"/>
  <c r="E25" i="7" s="1"/>
  <c r="B25" i="7"/>
  <c r="C25" i="7" s="1"/>
  <c r="K24" i="7"/>
  <c r="I24" i="7"/>
  <c r="G24" i="7"/>
  <c r="E24" i="7"/>
  <c r="C24" i="7"/>
  <c r="G21" i="7"/>
  <c r="E21" i="7"/>
  <c r="C21" i="7"/>
  <c r="C20" i="7"/>
  <c r="K19" i="7"/>
  <c r="I19" i="7"/>
  <c r="G19" i="7"/>
  <c r="E19" i="7"/>
  <c r="C19" i="7"/>
  <c r="I18" i="7"/>
  <c r="G18" i="7"/>
  <c r="E18" i="7"/>
  <c r="C18" i="7"/>
  <c r="C17" i="7"/>
  <c r="I16" i="7"/>
  <c r="C15" i="7"/>
  <c r="I14" i="7"/>
  <c r="G14" i="7"/>
  <c r="E14" i="7"/>
  <c r="C14" i="7"/>
  <c r="I13" i="7"/>
  <c r="G13" i="7"/>
  <c r="E13" i="7"/>
  <c r="C13" i="7"/>
  <c r="K12" i="7"/>
  <c r="I12" i="7"/>
  <c r="G12" i="7"/>
  <c r="E12" i="7"/>
  <c r="C12" i="7"/>
  <c r="I11" i="7"/>
  <c r="G11" i="7"/>
  <c r="E11" i="7"/>
  <c r="C11" i="7"/>
  <c r="I10" i="7"/>
  <c r="G10" i="7"/>
  <c r="E10" i="7"/>
  <c r="C10" i="7"/>
  <c r="K71" i="2" l="1"/>
  <c r="H71" i="2"/>
  <c r="L54" i="2"/>
  <c r="O54" i="2"/>
  <c r="I54" i="2"/>
  <c r="I52" i="2"/>
  <c r="I56" i="2" s="1"/>
  <c r="D52" i="2"/>
  <c r="D56" i="2" s="1"/>
  <c r="D16" i="2" l="1"/>
  <c r="D20" i="2" s="1"/>
  <c r="F16" i="2"/>
  <c r="F20" i="2"/>
  <c r="O48" i="2"/>
  <c r="L48" i="2"/>
  <c r="I48" i="2"/>
  <c r="O46" i="2"/>
  <c r="L46" i="2"/>
  <c r="I46" i="2"/>
  <c r="F46" i="2"/>
  <c r="F50" i="2" s="1"/>
  <c r="D46" i="2"/>
  <c r="D50" i="2" s="1"/>
  <c r="O42" i="2"/>
  <c r="L42" i="2"/>
  <c r="I42" i="2"/>
  <c r="O40" i="2"/>
  <c r="L40" i="2"/>
  <c r="I40" i="2"/>
  <c r="F40" i="2"/>
  <c r="F44" i="2" s="1"/>
  <c r="D40" i="2"/>
  <c r="D44" i="2" s="1"/>
  <c r="O36" i="2"/>
  <c r="L36" i="2"/>
  <c r="I36" i="2"/>
  <c r="O34" i="2"/>
  <c r="L34" i="2"/>
  <c r="I34" i="2"/>
  <c r="F34" i="2"/>
  <c r="F38" i="2" s="1"/>
  <c r="D34" i="2"/>
  <c r="D38" i="2" s="1"/>
  <c r="O30" i="2"/>
  <c r="L30" i="2"/>
  <c r="I30" i="2"/>
  <c r="O28" i="2"/>
  <c r="L28" i="2"/>
  <c r="I28" i="2"/>
  <c r="F28" i="2"/>
  <c r="F32" i="2" s="1"/>
  <c r="D28" i="2"/>
  <c r="D32" i="2" s="1"/>
  <c r="O24" i="2"/>
  <c r="L24" i="2"/>
  <c r="I24" i="2"/>
  <c r="O22" i="2"/>
  <c r="L22" i="2"/>
  <c r="I22" i="2"/>
  <c r="F22" i="2"/>
  <c r="F26" i="2" s="1"/>
  <c r="D22" i="2"/>
  <c r="D26" i="2" s="1"/>
  <c r="I32" i="2" l="1"/>
  <c r="I44" i="2"/>
  <c r="L26" i="2"/>
  <c r="L38" i="2"/>
  <c r="L44" i="2"/>
  <c r="L50" i="2"/>
  <c r="I26" i="2"/>
  <c r="I38" i="2"/>
  <c r="I50" i="2"/>
  <c r="L32" i="2"/>
  <c r="O26" i="2"/>
  <c r="O32" i="2"/>
  <c r="O38" i="2"/>
  <c r="O44" i="2"/>
  <c r="O50" i="2"/>
  <c r="P21" i="2" l="1"/>
  <c r="P27" i="2"/>
  <c r="P33" i="2"/>
  <c r="P45" i="2"/>
  <c r="P39" i="2"/>
  <c r="D10" i="2" l="1"/>
  <c r="D14" i="2" s="1"/>
  <c r="D4" i="2"/>
  <c r="D8" i="2" s="1"/>
  <c r="E71" i="2" l="1"/>
  <c r="N71" i="2"/>
  <c r="J71" i="2"/>
  <c r="C71" i="2"/>
  <c r="O52" i="2"/>
  <c r="O56" i="2" s="1"/>
  <c r="L52" i="2"/>
  <c r="L56" i="2" s="1"/>
  <c r="F52" i="2"/>
  <c r="F56" i="2" s="1"/>
  <c r="O18" i="2"/>
  <c r="O16" i="2"/>
  <c r="L18" i="2"/>
  <c r="L16" i="2"/>
  <c r="I18" i="2"/>
  <c r="I16" i="2"/>
  <c r="I12" i="2"/>
  <c r="L12" i="2"/>
  <c r="O12" i="2"/>
  <c r="O10" i="2"/>
  <c r="L10" i="2"/>
  <c r="I10" i="2"/>
  <c r="F10" i="2"/>
  <c r="F14" i="2" s="1"/>
  <c r="I6" i="2"/>
  <c r="L6" i="2"/>
  <c r="O6" i="2"/>
  <c r="O4" i="2"/>
  <c r="L4" i="2"/>
  <c r="I4" i="2"/>
  <c r="F4" i="2"/>
  <c r="F8" i="2" s="1"/>
  <c r="O14" i="2" l="1"/>
  <c r="P51" i="2"/>
  <c r="M72" i="2"/>
  <c r="J72" i="2"/>
  <c r="L14" i="2"/>
  <c r="I20" i="2"/>
  <c r="I14" i="2"/>
  <c r="G72" i="2"/>
  <c r="L20" i="2"/>
  <c r="O8" i="2"/>
  <c r="L8" i="2"/>
  <c r="O20" i="2"/>
  <c r="I8" i="2"/>
  <c r="P9" i="2" l="1"/>
  <c r="P3" i="2"/>
  <c r="P15" i="2"/>
  <c r="P71" i="2" l="1"/>
</calcChain>
</file>

<file path=xl/sharedStrings.xml><?xml version="1.0" encoding="utf-8"?>
<sst xmlns="http://schemas.openxmlformats.org/spreadsheetml/2006/main" count="942" uniqueCount="286">
  <si>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</si>
  <si>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</si>
  <si>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</si>
  <si>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</si>
  <si>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</si>
  <si>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</si>
  <si>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</si>
  <si>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4</t>
  </si>
  <si>
    <t>Tananyagegység 5</t>
  </si>
  <si>
    <t>11. évfolyam összesen:</t>
  </si>
  <si>
    <t>Intézmény:</t>
  </si>
  <si>
    <t>Tananyagegység 6</t>
  </si>
  <si>
    <t>12 évf. össz:</t>
  </si>
  <si>
    <t>13 évf. össz:</t>
  </si>
  <si>
    <t>10. évfolyam összesen:</t>
  </si>
  <si>
    <t>9. évfolyam összesen:</t>
  </si>
  <si>
    <t>12. évfolyam</t>
  </si>
  <si>
    <t>13. évfolyam</t>
  </si>
  <si>
    <t>12. évfolyam összesen:</t>
  </si>
  <si>
    <t>13. évfolyam összesen:</t>
  </si>
  <si>
    <t>9. évf. össz:</t>
  </si>
  <si>
    <t>10. évf. össz:</t>
  </si>
  <si>
    <t>11. évf. össz:</t>
  </si>
  <si>
    <t>12. évf. össz:</t>
  </si>
  <si>
    <t>13. évf. össz:</t>
  </si>
  <si>
    <t>Óraszám</t>
  </si>
  <si>
    <t xml:space="preserve"> Matematika</t>
  </si>
  <si>
    <t>Munkavállalói ismeretek</t>
  </si>
  <si>
    <t>Munkavállalói idegennyelv</t>
  </si>
  <si>
    <t>ÓRATERV</t>
  </si>
  <si>
    <t>Technikum 9-13. évfolyam</t>
  </si>
  <si>
    <t>Ágazat:</t>
  </si>
  <si>
    <t>Tantárgyak</t>
  </si>
  <si>
    <t>9. évf.</t>
  </si>
  <si>
    <t>10. évf.</t>
  </si>
  <si>
    <t>11. évf.</t>
  </si>
  <si>
    <t>12. évf.</t>
  </si>
  <si>
    <t>13. évf.</t>
  </si>
  <si>
    <t>Heti</t>
  </si>
  <si>
    <t>Éves</t>
  </si>
  <si>
    <t>Magyar nyelv</t>
  </si>
  <si>
    <t>Irodalom</t>
  </si>
  <si>
    <t xml:space="preserve"> Angol nyelv / Német nyelv</t>
  </si>
  <si>
    <t xml:space="preserve"> Történelem</t>
  </si>
  <si>
    <t>Honvédelem</t>
  </si>
  <si>
    <t xml:space="preserve"> Állampolgári ismeretek</t>
  </si>
  <si>
    <t xml:space="preserve"> Testnevelés</t>
  </si>
  <si>
    <t xml:space="preserve"> Osztályfőnöki</t>
  </si>
  <si>
    <t xml:space="preserve"> Természettudomány</t>
  </si>
  <si>
    <t xml:space="preserve"> Szakmai tárgyak</t>
  </si>
  <si>
    <t xml:space="preserve"> Összesen</t>
  </si>
  <si>
    <t>Szépészet</t>
  </si>
  <si>
    <t xml:space="preserve"> Digitális kultúra</t>
  </si>
  <si>
    <t xml:space="preserve"> Biológia</t>
  </si>
  <si>
    <t>Szabadon felhasznált/Projektben felhasznált</t>
  </si>
  <si>
    <t>Kollázstechnika</t>
  </si>
  <si>
    <t>Plasztikai ábrázolás gyurmával</t>
  </si>
  <si>
    <t>Művészet és divattörténet</t>
  </si>
  <si>
    <t>Szépészeti ábrázoló művészet</t>
  </si>
  <si>
    <t>Projektben érintett közismereti: Magyar nyelv és irodalom (1 óra)</t>
  </si>
  <si>
    <t>Projektben érintett közismereti: Matematika (2 óra)</t>
  </si>
  <si>
    <t>Szépészeti kommunikáció és szolgáltatásetika</t>
  </si>
  <si>
    <t>Szépészeti informatika</t>
  </si>
  <si>
    <t>Szépészeti szolgáltatások alapismeretei</t>
  </si>
  <si>
    <t>Munka- és környzetvédelem</t>
  </si>
  <si>
    <t>Alkalmazott kémia gyakorlat</t>
  </si>
  <si>
    <t>Alkalmazott biológia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</si>
  <si>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</si>
  <si>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</si>
  <si>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</si>
  <si>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</si>
  <si>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</si>
  <si>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</si>
  <si>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</si>
  <si>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</si>
  <si>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</si>
  <si>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</si>
  <si>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</si>
  <si>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9.A</t>
  </si>
  <si>
    <t>Projektben érintett osztály/csoport ÁGAZATA</t>
  </si>
  <si>
    <t>Válasszon a legördülő listából!</t>
  </si>
  <si>
    <t>2. A projekt adatai</t>
  </si>
  <si>
    <t>1. projekt</t>
  </si>
  <si>
    <t>2.  projekt</t>
  </si>
  <si>
    <t>3. projekt</t>
  </si>
  <si>
    <t>4. 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</si>
  <si>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</si>
  <si>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</si>
  <si>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</si>
  <si>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 xml:space="preserve"> Plasztikai ábrázolás gyurmával vagy agyaggal</t>
  </si>
  <si>
    <t>Produktum / termék megnevezése és/vagy rövid leírása:</t>
  </si>
  <si>
    <t>Papír, textíl, természetes anyagok összeillesztése mozaikszerüen, képalkotás céljából</t>
  </si>
  <si>
    <t>Alapformák készítése, kreatív gyakorlatok(szobor, emberi fej, kéz, láb készítése gyurmakéssel, pálcikával</t>
  </si>
  <si>
    <t>Projektben érintett közismereti tantárgyak:</t>
  </si>
  <si>
    <t xml:space="preserve"> Magyar irodalom és nyelvtan</t>
  </si>
  <si>
    <t>Projektben érintett "szakmai tantárgyak" szakmai program alapján:</t>
  </si>
  <si>
    <t>Művészet és divattörténet, szépészeti ábrázoló művészet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</si>
  <si>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</si>
  <si>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</si>
  <si>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</si>
  <si>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</si>
  <si>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</si>
  <si>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</si>
  <si>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 xml:space="preserve">Kollázst készít (papír, textil, természetes anyagok összeillesztése, festése mozaikszerüen képalkotás céljából) </t>
  </si>
  <si>
    <t>Alapformák és kreatív gyakorlatok készítése gyurmából</t>
  </si>
  <si>
    <t>Dokumentáció, képek, ábrák, leírások</t>
  </si>
  <si>
    <t>Alapformák és kreatív gyakorlatok gömb, kocka, csőformák, szobor, emberi fej, kéz, láb, készítése gyurmakéssel és pálcikával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</si>
  <si>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</si>
  <si>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</si>
  <si>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</si>
  <si>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</si>
  <si>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</si>
  <si>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</si>
  <si>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</si>
  <si>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</si>
  <si>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A festészet, szobrászat, építészet alapfogalmai</t>
  </si>
  <si>
    <t>A három fő képzőművészeti ág legfontosabb fogalmait, példákon bemutatja, értelmezi</t>
  </si>
  <si>
    <t>Ismeri a festészet, szobrászat, építészet alapfogalmait</t>
  </si>
  <si>
    <t>Kiváncsi, érdeklődő, nyitott a különböző művészetek iránt</t>
  </si>
  <si>
    <t>Korstílisok és jellemzőik</t>
  </si>
  <si>
    <t>Felismeri és elkülöníti a korstílusok és stílusirányzatok jellemzőit, legfontosabb alkotásait</t>
  </si>
  <si>
    <t>Ismeri az ókor, középkor, újkor, modern korstílusait</t>
  </si>
  <si>
    <t>ÉRdeklődést mutat a különböző, korstílusok és stíylusirányzatok iránt</t>
  </si>
  <si>
    <t>Önállóan felismeri és elkülöníti a korstílusok és stílusirányzatok jellemzőit, legfontosabb alkotásait</t>
  </si>
  <si>
    <t>Magyar irodalom és nyelvtan</t>
  </si>
  <si>
    <t>Kollázs készítése</t>
  </si>
  <si>
    <t>Kollázst készít megadott témakörben</t>
  </si>
  <si>
    <t>A kollázstechnika, a kollázsalkotás folyamatának lépési</t>
  </si>
  <si>
    <t>Együttműködés, önálló munkavégzés, kreativitás, pontosság, kooperativitás, kitartás, kudarctűrés</t>
  </si>
  <si>
    <t>Teljesen önállóan</t>
  </si>
  <si>
    <t>Plasztikai ábrázolás gyurmával vagy agyaggal</t>
  </si>
  <si>
    <t>Agyaggal vagy gyurmával emberi fejformákat, kezet, lábat, egyszerű alakzatokat készít</t>
  </si>
  <si>
    <t>Ismeri az anyag vagy gyurma anyagi tulajdonságait</t>
  </si>
  <si>
    <t>Törekszik a precíz és kreatív forma kialakítására</t>
  </si>
  <si>
    <t>Faragás, mintázás, öntés</t>
  </si>
  <si>
    <t>Síkbeli, térbeli alakzatok</t>
  </si>
  <si>
    <t>Síkbeli, térbeli alakzatok ismerete</t>
  </si>
  <si>
    <t>Ismerje a síkidomok, testek csoportosítását</t>
  </si>
  <si>
    <t>Gúla, hasáb, gömb ismerete, alkalmazása feladatokban</t>
  </si>
  <si>
    <t>Matematika</t>
  </si>
  <si>
    <t>5. A projekt óraszámainak megfeleltetése</t>
  </si>
  <si>
    <t>"Tantárgy"</t>
  </si>
  <si>
    <t>Témakör</t>
  </si>
  <si>
    <t>A festészet, szobrászat, építászet alapfogalmai</t>
  </si>
  <si>
    <t xml:space="preserve"> Művészet és divattörténet</t>
  </si>
  <si>
    <t xml:space="preserve"> Képzőművészeti alapfogalmak (építészet: téralkotó művészet, tömeghatás, forma és jelemtés kapcsolata. szobrászat: formaalkotó művészet, fény-árnyék, tér-és színhatás, dombormű, szobor)</t>
  </si>
  <si>
    <t>Korstílusok, jellemzőik ismerete</t>
  </si>
  <si>
    <t>Korstílusok,jellemzőik</t>
  </si>
  <si>
    <t xml:space="preserve"> Szépészeti ábrázoló művészet</t>
  </si>
  <si>
    <t>Agyaggal vagy gyurmával emberi fejformák, kezek, lábak, alakzatok készítése</t>
  </si>
  <si>
    <t>Képzőművészeti alapfogalmak</t>
  </si>
  <si>
    <t xml:space="preserve">Szobrászat: formaalkotó művészet, tömeg, fény-árnyék, tér-és színhatás, dombormű, szobor  </t>
  </si>
  <si>
    <t>Síkbeli és térbeli alakzatok</t>
  </si>
  <si>
    <t>ÖSSZESEN</t>
  </si>
  <si>
    <t>Óraszám ellenőrzés</t>
  </si>
  <si>
    <t>Kezdőzés</t>
  </si>
  <si>
    <t>Szőrnövekedési rendellenességek kezelése</t>
  </si>
  <si>
    <t>Masszázs</t>
  </si>
  <si>
    <t>Kozmetikus szakmai gyakorlat</t>
  </si>
  <si>
    <t>Kozmetikus anyagismeret</t>
  </si>
  <si>
    <t>Kozmetikus szakmai ismeret</t>
  </si>
  <si>
    <t>Tartós szempilla, szemöldökfestés és formázás</t>
  </si>
  <si>
    <t>Saját modell tisztítása, ápolása, gyantázás</t>
  </si>
  <si>
    <t>Speciális arc-és testkezelés</t>
  </si>
  <si>
    <t>Elektrokozmetika elmélet</t>
  </si>
  <si>
    <t>Elektrokozmetikai készülékek használata</t>
  </si>
  <si>
    <t>Élettan, egészségtan</t>
  </si>
  <si>
    <t>Kozmetikai kémiai gyakorlat</t>
  </si>
  <si>
    <t>Vállalkozás és ügyfélkapcsolat a kozmetikában</t>
  </si>
  <si>
    <t>Számítástechnika a kozmetikában</t>
  </si>
  <si>
    <t>Szakirányú oktatás</t>
  </si>
  <si>
    <t>11.A</t>
  </si>
  <si>
    <t xml:space="preserve">Projektben érintett osztály/csoport SZAKMÁJA </t>
  </si>
  <si>
    <t>Kozmetikus technikus</t>
  </si>
  <si>
    <t>Kendőzés</t>
  </si>
  <si>
    <t>Szőrnövési rendellenességek kezelése</t>
  </si>
  <si>
    <t>Nappali, estélyi, fantázia smink</t>
  </si>
  <si>
    <t>Depilált testrész</t>
  </si>
  <si>
    <t>Masszázzsal kezelt bőrfelület</t>
  </si>
  <si>
    <t>Szakmai gyakorlat,    Anyagismeret, Szakmai ismeret</t>
  </si>
  <si>
    <t>Szakmai gyakorlat,    Anyagismeret,    Szakmai ismeret</t>
  </si>
  <si>
    <t>Saját fotók és diák segítségével ppt, word</t>
  </si>
  <si>
    <t>Nappali, estélyi, koktél, esküvői és fantázia sminket, csillámtetoválást, hennafestést, arcfestést készít. Professzionálisan használja a sminkprofilokhoz szükséges anyagokat, eszközöket.</t>
  </si>
  <si>
    <t xml:space="preserve">Tisztában van az egyes sminkprofilok jellemzőivel, a sminkelés eszközeivel, anyagaival, azok használatával a különböző bőrtípusokon. </t>
  </si>
  <si>
    <t>Törekszik a sminkelésben használatos eszközök és berendezések előírásszerű használatára.</t>
  </si>
  <si>
    <t>Önállóan dönt a vendég stílusjegyeinek, alkati tulajdonságainak és az alkalomnak legjobban megfelelő smink kiválasztásáról.</t>
  </si>
  <si>
    <t>Soros és tincses szempillát szakszerűen helyez fel a vendég igényeinek, anatómiai sajátosságainak figyelembevételével.</t>
  </si>
  <si>
    <t>Ismeri a soros és tincses szempilla felhelyezésének eljárását, anyagait és azok hatásait, tisztában van a kezelés végrehajtását kizáró tényezőkkel.</t>
  </si>
  <si>
    <t>Türelmes a műszempilla felhelyezése során. Gondosan figyel arra, hogy a ragasztó ne irritálja a vendég szemét, erre többször rá is kérdez.</t>
  </si>
  <si>
    <t>A szemkörnyéken óvatosan, felelősségteljesen dolgozik, a vendég jelzésére ügyelve önállóan végzi munkáját.</t>
  </si>
  <si>
    <t>Megtervezi és elvégzi a depilációs és szőkítőeljárások munkafolyamatait, a különböző depilációs anyagok hatásmechanizmusát.</t>
  </si>
  <si>
    <t xml:space="preserve">A depilációhoz és szőkítéshez tartozó technikák technológiák, és aza azokhoz tartozó szakkifejezések. Ismeri a gyantázás, szőrtelenítő pasztázás, csipe-zelés, vegyi szőrtelenítés és szőkítési eljárá-sokat, azok elő-nyeit, hátrányait, hatásmechanizmusát, anyagait és ellenjavallatait. 
</t>
  </si>
  <si>
    <t xml:space="preserve">A vendég számára legkevésbé fájdalmas és kellemetlenséget, érzékenységet okozó eljárást igyekszik kiválasztani és alkalmazni, szem előtt tartva az egyes technológiák és eszközök hatékonyságát, energiafogyasztását </t>
  </si>
  <si>
    <t xml:space="preserve">A vendég igényei alapján önállóan dönt a helyes és a leghatékonyabb szőrtelenítési módszerről. </t>
  </si>
  <si>
    <t xml:space="preserve">A vendég igényeinek és bőrtípusának megfelelő ápoló alap  arckezeléseket végez a bőrfelület szakszerű letisztításával, peelingezésével, tonizálásával, masszírozásával. </t>
  </si>
  <si>
    <t xml:space="preserve">Ismeri a ránckezelésnek, halványító és koptató kezeléseknek, a regeneráló, bőrfeszesítő, nyugtató, gyulladáscsökkentő kezeléseknek az élettani. Tudja a kezelések technológiai sorrendjét, javallatait és el-lenjavallatait. Érti a kezelésekhez kapcsolódó kozmetikumok összetételét, az abban megtalálható anyagok eredetét és hatásmechanizmusát. Ismeri a kozmetikai összetevők nemzetközi nevezéktanát (INCI). </t>
  </si>
  <si>
    <t xml:space="preserve">Nyitott a fejlődésre, megújulásra, a kozmetikumokkal kapcsolatos ismeretei bővítésére. Törekszik az alapos munkavégzésre. Figyelembe veszi a vendég igényeit, a környezetvédelmi, fenntarthatósági szempontokat. A döntéselőkészítés során ezeket az információkat felhasználja az arckezelés során. </t>
  </si>
  <si>
    <t xml:space="preserve">Önállóan és felelősségteljesen felméri az adottságokat, a vendég igényeit, és vele egyeztetve dönt a szakmailag megalapozott arckezelés anyagairól és folyamatáról. </t>
  </si>
  <si>
    <t>Kozmetikus szakami ismeret</t>
  </si>
  <si>
    <t>Sminkelmélet</t>
  </si>
  <si>
    <t>Kendőzés, szemöldökformázás, műszempilla-technikák</t>
  </si>
  <si>
    <t>A szépítés anyagai</t>
  </si>
  <si>
    <t>Szőrnövési rendellenességek</t>
  </si>
  <si>
    <t>A depiláció és a szőkítés anyagai</t>
  </si>
  <si>
    <t>Masszázs, speciális kozmetikai testmaszszázs</t>
  </si>
  <si>
    <t>A bőr anatómiája és élettana, Masszázs</t>
  </si>
  <si>
    <t xml:space="preserve">Masszázs, speciális kozmetikai testmaszszázs </t>
  </si>
  <si>
    <t>Masszírozás és a testkezelések kozmetikumai</t>
  </si>
  <si>
    <t>12.A</t>
  </si>
  <si>
    <t>Tartós szempilla- és szemöldök festés, formázás</t>
  </si>
  <si>
    <t>Formára festett szemöldök, szempilla</t>
  </si>
  <si>
    <t>Tartós szempilla- és szemöldökfestést végez, az alkati tulajdonságoknak megfelelően korrigálja a szemöldököt.</t>
  </si>
  <si>
    <t>Tisztában van az oxidációs festékek hatásmechanizmusával, az allergia kialakulásának folyamatával, az allergénekkel, a bőrfüggelékek és a szem, szemhéj felépítésével. Tudja a szemöldök- és szempillafestés javallatait és ellenjavallatait. Ismeri a szemöldök- és szempillafestéshez szükséges anyagok tulajdonságait és a technológiai folyamatokat.</t>
  </si>
  <si>
    <t>Alkalmazkodik a vendég igényeihez, törekszik a szempilla- és szemöldökfestés, valamint a szemöldök korrekció precíz, pontos elvégzésére.</t>
  </si>
  <si>
    <t>Önállóan választja ki a megfelelő minőségű és fajtájú festéket, a vendéggel egyeztetve alakítja ki a szemöldök formáját és a szemöldök, szempilla árnyalatát. Dönt a hatóidő hosszáról</t>
  </si>
  <si>
    <t>Tartós szempilla szemöldök festés és formázás</t>
  </si>
  <si>
    <t>Elvégzi a kozmetikai munkaterület előkészítését a higiéniai előírásoknak és esztétikai szempontoknak megfelelően.</t>
  </si>
  <si>
    <t>Ismeri a kozmetikai kezelések higiéniai feltételeit, anyagait</t>
  </si>
  <si>
    <t>Elkötelezett a tiszta, higiénikus és balesetmentes munkavégzésre. Megjelenésében és a munkaterületének kialakításában is.</t>
  </si>
  <si>
    <t>Önállóan, a higiéniai és munkavédelmi szabályok betartásával készíti elő a munkaterületet.</t>
  </si>
  <si>
    <t>Tartós szempilla-, szemöldökfestés</t>
  </si>
  <si>
    <t>Sminkelmélet, tartós szempilla- és szemöldökfestés</t>
  </si>
  <si>
    <t>A kozmetikában használatos anyagok,
készítmények</t>
  </si>
  <si>
    <t>Szakirányú oktatás és szakmai vizsga</t>
  </si>
  <si>
    <t>13.A</t>
  </si>
  <si>
    <t>Saját modell tisztítása, táplálása,gyantázás</t>
  </si>
  <si>
    <t>Speciális arc és testkezelés</t>
  </si>
  <si>
    <t>Szakszerűen kezelt bőrfelület</t>
  </si>
  <si>
    <t>Speciálisan kezelt bőrfelület</t>
  </si>
  <si>
    <t>Projekt</t>
  </si>
  <si>
    <t xml:space="preserve">Szakmai gyakorlat,    Anyagismeret, Szakmai ismeret, </t>
  </si>
  <si>
    <t>Szakmai gyakorlat,    Anyagismeret, Szakmai ismeret, Elektrokozmetika elmélet, Elektrokozmetikai készülékek használata, Kozmetikus kémia gyakorlat</t>
  </si>
  <si>
    <t>Szakmai gyakorlat,    Anyagismeret, Szakmai ismeret, Elektrokozmetika elmélet, Elektrokozmetikai készülékek használata</t>
  </si>
  <si>
    <t>Elkötelezett a tiszta, higiénikus és balesetmentes munkavégzésre. Megjelenésében és a munkaterületének kialakításában is egyértelműen ez</t>
  </si>
  <si>
    <t>Tisztában van az egyes sminkprofilok jellemzőivel, a sminkelés eszközeivel, anyagaival, azok használatával a különböző bőrtípusokon.</t>
  </si>
  <si>
    <t>Ismeri az egyes smink fajták stílusjegyeit.</t>
  </si>
  <si>
    <t>Fogadja a vendégeket, hatékonyan alkalmazza a verbális és nonverbális kommunikáció eszköztárát.</t>
  </si>
  <si>
    <t>Ismeri a verbális és nonverbális kommunikáció eszközeit, technikáit</t>
  </si>
  <si>
    <t>Empatikus, etikus és diszkrét munkavégzésre törekszik. Szem előtt tartja a kezelés tejes ideje alatt a vendég maximális komfortérzetét</t>
  </si>
  <si>
    <t>Mérlegeli és megítéli a vendég igényei és szükségletei szerinti viselkedésformákat</t>
  </si>
  <si>
    <t>A tartalmi és formai követelményeknek megfelelően bőrdiagnosztikát végez és ehhez tartozó kezelési tervet készít a vendég bőrtípusának és rendellenességeinek, növedékeinek figyelembevételével</t>
  </si>
  <si>
    <t>Ismeri a bőr anatómiai, élettani sajátosságait, a bőrrendellenessé-geket és növedékeket.</t>
  </si>
  <si>
    <t>Törekszik az alapos megfigyelésre és a vendég igényeinek, szükségleteinek megfelelő kezelési sor összeállítására.</t>
  </si>
  <si>
    <t>Önállóan diagnosztizál és megtervezi a kozmetikai kezelést. Adekvát kérdéseket tesz fel a vendégnek, ami alapján kiválasztja a kozmetikai kezelést.</t>
  </si>
  <si>
    <t>Tisztában van a kozmetikumok összetételével, hatás-mechanizmusával.</t>
  </si>
  <si>
    <t>Szakszerűen üzembe helyezi a kozmetikus hatáskörébe tartozó elektrokozmetikai berendezéseket. Azokkal kezelést végez.</t>
  </si>
  <si>
    <t>Tisztában van az elektrokozmetika alapját képező fizikai alapfogalmakkal, az elektrokozmetikai berendezésekkel, azok érintésvédelmi és baleset megelőzési szabályaival. Ismeri és hatékonyan alkalmazza az indirekt és direkt elektrokozmetikai eljárásokat.</t>
  </si>
  <si>
    <t>Nyitott új elektrokozmetikai eljárások megismerésére, nyomon követésére. Törekszik a vendég számára legkellemesebb és leghatékonyabb elektrokozmetikai eljárás kiválasztására</t>
  </si>
  <si>
    <t>Önállóan használja az elektrokozmetikai gépeket</t>
  </si>
  <si>
    <t>A vendég igényeinek és bőrtípusának megfelelő ápoló alap és speciális arckezeléseket végez a bőrfelület szakszerű letisztításával, peelingezésével, tonizálásával, masszírozásával, szérumok és/vagy ampullák, pakolások, maszkok, egyéb speciális kozmetikumok felhelyezésével, utókezelésével.</t>
  </si>
  <si>
    <t>Ismeri a ránckezelésnek, halványító és koptató kezeléseknek, a regeneráló, bőrfeszesítő, nyugtató, gyulladáscsökkentő kezeléseknek a biológiai, élettani és kémiai alapjait. Tudja a kezelések technológiai sorrendjét, javallatait és ellenjavallatait. Érti a kezelésekhez kapcsolódó kozmetikumok összetételét, az abban megtalálható anyagok eredetét és hatásmechanizmusát. INCI</t>
  </si>
  <si>
    <t>Nyitott a fejlődésre, megújulásra, a kozmetikumokkal kapcsolatos ismeretei bővítésére. Törekszik az alapos munkavégzésre. Figyelembe veszi a vendég igényeit az arckezelés végzése</t>
  </si>
  <si>
    <t>Önállóan és felelősségteljesen felméri az adottságokat, a vendég igényeit és vele egyeztetve dönt a szakmailag megalapozott arckezelés anyagairól és folyamatáról.</t>
  </si>
  <si>
    <t>Hatékonyan alkalmazza a bőr felpuhítására alkalmas módszereket</t>
  </si>
  <si>
    <t>Ismeri a felpuhító eljárások mechanizmusát. Tisztában van a felpuhító eljárások javallataival és ellenjavallataival.</t>
  </si>
  <si>
    <t>Törekszik a vendég számára legkellemesebb és leghatékonyabb felpuhító eljárás kiválasztására.</t>
  </si>
  <si>
    <t>A vendég igényei alapján dönt a felpuhítási módszerről.</t>
  </si>
  <si>
    <t>Elemzi a professzionális kozmetikumok összetételét az INCI lista alapján.</t>
  </si>
  <si>
    <t>Ismeri a kozmetikumokban található anyagokat, a vendég kérésére szakszerű információkat ad.</t>
  </si>
  <si>
    <t>Igyekszik fejleszteni magát, törekszik minél több kozmetikai alap- és hatóanyagot megismerni.</t>
  </si>
  <si>
    <t>A kozmetikai kezelések során felelősségteljesen dönt az adekvát kozmetikum megválasztásáról</t>
  </si>
  <si>
    <t>Komedókat, kozmetikus hatáskörébe tartozó aknékat távolít el.</t>
  </si>
  <si>
    <t>Ismeri és meg tudja különböztetni a kozmetikus, illetve a bőrgyógyász által kezelhető bőrelváltozásokat. Ismeri a faggyú- és szaruképzés folyamatát, valamint a gyulladás tüneteit.</t>
  </si>
  <si>
    <t>Kíméletes és hatékony kozmetikai tisztító kezelés végrehajtására törekszik.</t>
  </si>
  <si>
    <t>Eldönti, hogy az adott bőrprobléma kozmetikus által kezelhető-e, vagy sem.
Maximálisan betartja a kozmetikus hatáskörére vonatkozó előírásokat.</t>
  </si>
  <si>
    <t>Tanácsot ad a vendégnek az egészséges életmóddal és a bőr házi ápolásával kapcsolatban</t>
  </si>
  <si>
    <t>Ismeri az egészséges életmód szabályait és a bőrápoláshoz, a bőr egészséges állapotának fenntartásához szükséges kozmetikumokat, házi szereket, gyógynövényeket, állati termékeket és a fogyasztóvédelmi szabályokat..</t>
  </si>
  <si>
    <t xml:space="preserve">Érdekli a vendég hosszú távú bőrállapot javulása, törekszik az optimális egyensúly megteremtésére a szalonban végzett kezelés és az otthoni ápolás között
</t>
  </si>
  <si>
    <t>A vendég igényeinek megfelelően dönt a házi ápolásra javasolt kozmetikumokról betartja a fogyasztóvédelmi szabályokat</t>
  </si>
  <si>
    <t>A vendég igényeinek és bőrtípusának megfelelő ápoló alap és speciális testkezeléseket végez a bőrfelület szakszerű letisztításával, peelingezésével, masszírozásával, pakolások, maszkok felhelyezésével, speciális kozmetikumok és utókezelő anyagok alkalmazásával.</t>
  </si>
  <si>
    <t>Ismeri a testkezelések anatómiai, élettani és kémiai alapjait, a feszesítő, cellulit ellenes, test-térfogatát csök-kentő, vérkeringést fokozó, méregtelenítő, relaxáló, kényeztető kezelések technológiai előírásait, a kezelésekhez felhasznált kozmetikumok összetételét és hatás-mechanizmusát. Tisztában van az eljárások javallataival és ellenjavallataival</t>
  </si>
  <si>
    <t>Nyitott a fejlődésre, megújulásra, a testkezeléssel kapcsolatos ismeretei bővítésére, törekszik az alapos munkavégzésre</t>
  </si>
  <si>
    <t>Önállóan megtervezi és végrehajtja a kozmetikai testkezeléseket</t>
  </si>
  <si>
    <t>Tartós szempilla- és szemöldökfestés</t>
  </si>
  <si>
    <t xml:space="preserve">Kendőzés, szemöldökformázás, műszempilla-technikák  </t>
  </si>
  <si>
    <t>Szőrnövési rendellenességek, Bőrtípusok és kezelésük lehetőségei, a bőr változásai életkorok szerint, Különböző börrendellenességek és kezelésük</t>
  </si>
  <si>
    <t xml:space="preserve">Szőrnövési rendellenességek kezelése depilációs eljárásokkal. Masszázs, speciális kozmetikai testmasszázs. Diagnosztizálás, bőrtípusok jellemzése, elváltozások, rendellenességek . Alapbőrtípusok és kezelésük, kozmetikai rendellenességek és kezelésük, Kombinált bőrtípusok és kezelésük 
</t>
  </si>
  <si>
    <t>Elektrokozmetika gyakorlat</t>
  </si>
  <si>
    <t xml:space="preserve">Elektrokozmetikai készülékek a gyakorlatban </t>
  </si>
  <si>
    <t xml:space="preserve"> Masszírozás és a testkezelések kozmetikumai A fertőtlenítés, letisztítás, tonizálás és a hidratálás anyaga A depiláció és a szőkítés anyagai A felpuhítás, az összehúzás, a nyugtatás, </t>
  </si>
  <si>
    <t>Speciális arc- és testkezekés</t>
  </si>
  <si>
    <t xml:space="preserve">Diagnosztizálás, bőrtípusok jellemzése, elváltozások, Speciális kozmetikai kezelések </t>
  </si>
  <si>
    <t>Masszázs, speciális kozmetikai testmasszázs, Speciális kezelések</t>
  </si>
  <si>
    <t>Elektrokozmetikai készülékek gyakorlati alkalmazása</t>
  </si>
  <si>
    <t>Segédanyagok a kozmetikumokban,Regeneráló, ránctalanító anyagok</t>
  </si>
  <si>
    <t>Pénzügyi és vállalkozói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</si>
</sst>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16" xfId="0" applyFont="1" applyBorder="1" applyAlignment="1">
      <alignment vertical="center" wrapText="1"/>
    </xf>
    <xf numFmtId="0" fontId="0" fillId="0" borderId="12" xfId="0" applyBorder="1"/>
    <xf numFmtId="0" fontId="3" fillId="2" borderId="16" xfId="0" applyFont="1" applyFill="1" applyBorder="1" applyAlignment="1">
      <alignment vertical="center" wrapText="1"/>
    </xf>
    <xf numFmtId="0" fontId="0" fillId="0" borderId="18" xfId="0" applyBorder="1"/>
    <xf numFmtId="0" fontId="0" fillId="0" borderId="19" xfId="0" applyBorder="1"/>
    <xf numFmtId="0" fontId="5" fillId="2" borderId="0" xfId="0" applyFont="1" applyFill="1"/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2" borderId="44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0" fontId="8" fillId="0" borderId="1" xfId="0" applyFont="1" applyBorder="1" applyAlignment="1" applyProtection="1">
      <alignment horizontal="right" vertical="center"/>
      <protection locked="0"/>
    </xf>
    <xf numFmtId="49" fontId="8" fillId="0" borderId="45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1" fillId="5" borderId="13" xfId="0" applyNumberFormat="1" applyFont="1" applyFill="1" applyBorder="1" applyAlignment="1" applyProtection="1">
      <alignment horizontal="left" vertical="top" wrapText="1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11" fillId="4" borderId="13" xfId="0" applyNumberFormat="1" applyFont="1" applyFill="1" applyBorder="1" applyAlignment="1" applyProtection="1">
      <alignment horizontal="center" vertical="center"/>
      <protection locked="0"/>
    </xf>
    <xf numFmtId="2" fontId="11" fillId="5" borderId="13" xfId="0" applyNumberFormat="1" applyFont="1" applyFill="1" applyBorder="1" applyAlignment="1" applyProtection="1">
      <alignment horizontal="center" vertical="center"/>
      <protection locked="0"/>
    </xf>
    <xf numFmtId="2" fontId="12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vertical="center"/>
    </xf>
    <xf numFmtId="0" fontId="11" fillId="4" borderId="13" xfId="0" applyFont="1" applyFill="1" applyBorder="1" applyAlignment="1">
      <alignment wrapText="1"/>
    </xf>
    <xf numFmtId="0" fontId="11" fillId="5" borderId="13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 applyProtection="1">
      <alignment horizontal="left" vertical="top" wrapText="1"/>
      <protection locked="0"/>
    </xf>
    <xf numFmtId="49" fontId="11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11" fillId="0" borderId="0" xfId="0" applyNumberFormat="1" applyFont="1" applyAlignment="1">
      <alignment horizontal="left" vertical="top" wrapText="1"/>
    </xf>
    <xf numFmtId="0" fontId="11" fillId="4" borderId="48" xfId="0" applyFont="1" applyFill="1" applyBorder="1" applyAlignment="1" applyProtection="1">
      <alignment horizontal="center" vertical="center" wrapText="1"/>
      <protection locked="0"/>
    </xf>
    <xf numFmtId="49" fontId="11" fillId="4" borderId="49" xfId="0" applyNumberFormat="1" applyFont="1" applyFill="1" applyBorder="1" applyAlignment="1" applyProtection="1">
      <alignment horizontal="left" vertical="top" wrapText="1"/>
      <protection locked="0"/>
    </xf>
    <xf numFmtId="0" fontId="11" fillId="4" borderId="35" xfId="0" applyFont="1" applyFill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 shrinkToFi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49" fontId="0" fillId="4" borderId="6" xfId="0" applyNumberFormat="1" applyFill="1" applyBorder="1" applyAlignment="1" applyProtection="1">
      <alignment horizontal="center" vertical="top" wrapText="1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0" fontId="11" fillId="4" borderId="49" xfId="0" applyFont="1" applyFill="1" applyBorder="1" applyAlignment="1" applyProtection="1">
      <alignment horizontal="center" vertical="center" wrapText="1"/>
      <protection locked="0"/>
    </xf>
    <xf numFmtId="49" fontId="0" fillId="4" borderId="50" xfId="0" applyNumberFormat="1" applyFill="1" applyBorder="1" applyAlignment="1" applyProtection="1">
      <alignment horizontal="left" vertical="top" wrapText="1"/>
      <protection locked="0"/>
    </xf>
    <xf numFmtId="49" fontId="0" fillId="4" borderId="49" xfId="0" applyNumberFormat="1" applyFill="1" applyBorder="1" applyAlignment="1" applyProtection="1">
      <alignment horizontal="center" vertical="top" wrapText="1"/>
      <protection locked="0"/>
    </xf>
    <xf numFmtId="49" fontId="0" fillId="4" borderId="51" xfId="0" applyNumberFormat="1" applyFill="1" applyBorder="1" applyAlignment="1" applyProtection="1">
      <alignment horizontal="center" vertical="top" wrapText="1"/>
      <protection locked="0"/>
    </xf>
    <xf numFmtId="49" fontId="0" fillId="4" borderId="52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2" fontId="0" fillId="4" borderId="49" xfId="0" applyNumberFormat="1" applyFill="1" applyBorder="1" applyAlignment="1" applyProtection="1">
      <alignment horizontal="center" vertical="center"/>
      <protection locked="0"/>
    </xf>
    <xf numFmtId="0" fontId="0" fillId="4" borderId="49" xfId="0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8" fillId="0" borderId="5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" fillId="2" borderId="55" xfId="0" applyFont="1" applyFill="1" applyBorder="1" applyAlignment="1">
      <alignment vertical="center" wrapText="1"/>
    </xf>
    <xf numFmtId="0" fontId="15" fillId="2" borderId="55" xfId="0" applyFont="1" applyFill="1" applyBorder="1" applyAlignment="1">
      <alignment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9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0" fontId="0" fillId="4" borderId="49" xfId="0" applyFill="1" applyBorder="1" applyAlignment="1">
      <alignment vertical="center" wrapText="1"/>
    </xf>
    <xf numFmtId="0" fontId="0" fillId="4" borderId="49" xfId="0" applyFill="1" applyBorder="1" applyAlignment="1">
      <alignment horizontal="center" wrapText="1"/>
    </xf>
    <xf numFmtId="49" fontId="0" fillId="4" borderId="49" xfId="0" applyNumberFormat="1" applyFill="1" applyBorder="1" applyAlignment="1" applyProtection="1">
      <alignment horizontal="left" vertical="top" wrapText="1"/>
      <protection locked="0"/>
    </xf>
    <xf numFmtId="49" fontId="0" fillId="4" borderId="56" xfId="0" applyNumberFormat="1" applyFill="1" applyBorder="1" applyAlignment="1" applyProtection="1">
      <alignment horizontal="center" vertical="center" wrapText="1"/>
      <protection locked="0"/>
    </xf>
    <xf numFmtId="49" fontId="0" fillId="4" borderId="56" xfId="0" applyNumberFormat="1" applyFill="1" applyBorder="1" applyAlignment="1" applyProtection="1">
      <alignment vertical="center" wrapText="1"/>
      <protection locked="0"/>
    </xf>
    <xf numFmtId="49" fontId="0" fillId="4" borderId="56" xfId="0" applyNumberFormat="1" applyFill="1" applyBorder="1" applyAlignment="1" applyProtection="1">
      <alignment horizontal="left" vertical="top" wrapText="1"/>
      <protection locked="0"/>
    </xf>
    <xf numFmtId="0" fontId="16" fillId="4" borderId="56" xfId="0" applyFont="1" applyFill="1" applyBorder="1" applyAlignment="1">
      <alignment vertical="center" wrapText="1"/>
    </xf>
    <xf numFmtId="49" fontId="11" fillId="4" borderId="56" xfId="0" applyNumberFormat="1" applyFont="1" applyFill="1" applyBorder="1" applyAlignment="1" applyProtection="1">
      <alignment horizontal="left" vertical="top" wrapText="1"/>
      <protection locked="0"/>
    </xf>
    <xf numFmtId="49" fontId="0" fillId="4" borderId="57" xfId="0" applyNumberFormat="1" applyFill="1" applyBorder="1" applyAlignment="1" applyProtection="1">
      <alignment horizontal="left" vertical="top" wrapText="1"/>
      <protection locked="0"/>
    </xf>
    <xf numFmtId="0" fontId="17" fillId="4" borderId="56" xfId="0" applyFont="1" applyFill="1" applyBorder="1" applyAlignment="1">
      <alignment vertical="center" wrapText="1"/>
    </xf>
    <xf numFmtId="49" fontId="0" fillId="4" borderId="58" xfId="0" applyNumberFormat="1" applyFill="1" applyBorder="1" applyAlignment="1" applyProtection="1">
      <alignment horizontal="left" vertical="top" wrapText="1"/>
      <protection locked="0"/>
    </xf>
    <xf numFmtId="49" fontId="0" fillId="4" borderId="50" xfId="0" applyNumberForma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49" fontId="0" fillId="4" borderId="49" xfId="0" applyNumberFormat="1" applyFill="1" applyBorder="1" applyAlignment="1" applyProtection="1">
      <alignment wrapText="1"/>
      <protection locked="0"/>
    </xf>
    <xf numFmtId="49" fontId="0" fillId="4" borderId="59" xfId="0" applyNumberFormat="1" applyFill="1" applyBorder="1" applyAlignment="1" applyProtection="1">
      <alignment horizontal="left" vertical="top" wrapText="1"/>
      <protection locked="0"/>
    </xf>
    <xf numFmtId="49" fontId="0" fillId="4" borderId="59" xfId="0" applyNumberFormat="1" applyFill="1" applyBorder="1" applyAlignment="1" applyProtection="1">
      <alignment wrapText="1"/>
      <protection locked="0"/>
    </xf>
    <xf numFmtId="2" fontId="0" fillId="4" borderId="59" xfId="0" applyNumberFormat="1" applyFill="1" applyBorder="1" applyAlignment="1" applyProtection="1">
      <alignment horizontal="center" vertical="center"/>
      <protection locked="0"/>
    </xf>
    <xf numFmtId="0" fontId="0" fillId="4" borderId="59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/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48" xfId="0" applyFill="1" applyBorder="1" applyAlignment="1" applyProtection="1">
      <alignment horizontal="center" vertical="center" wrapText="1"/>
      <protection locked="0"/>
    </xf>
    <xf numFmtId="0" fontId="0" fillId="4" borderId="49" xfId="0" applyFill="1" applyBorder="1" applyAlignment="1">
      <alignment horizontal="center" vertical="center" wrapText="1"/>
    </xf>
    <xf numFmtId="0" fontId="0" fillId="4" borderId="59" xfId="0" applyFill="1" applyBorder="1" applyAlignment="1">
      <alignment vertical="center" wrapText="1"/>
    </xf>
    <xf numFmtId="0" fontId="0" fillId="4" borderId="59" xfId="0" applyFill="1" applyBorder="1" applyAlignment="1">
      <alignment horizontal="center" wrapText="1"/>
    </xf>
    <xf numFmtId="49" fontId="11" fillId="4" borderId="59" xfId="0" applyNumberFormat="1" applyFon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center" vertical="center" wrapText="1"/>
      <protection locked="0"/>
    </xf>
    <xf numFmtId="49" fontId="0" fillId="4" borderId="53" xfId="0" applyNumberFormat="1" applyFill="1" applyBorder="1" applyAlignment="1" applyProtection="1">
      <alignment horizontal="left" vertical="top" wrapText="1"/>
      <protection locked="0"/>
    </xf>
    <xf numFmtId="0" fontId="17" fillId="4" borderId="2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wrapText="1"/>
      <protection locked="0"/>
    </xf>
    <xf numFmtId="0" fontId="0" fillId="4" borderId="49" xfId="0" applyFill="1" applyBorder="1" applyAlignment="1" applyProtection="1">
      <alignment horizontal="center" vertical="center" wrapText="1"/>
      <protection locked="0"/>
    </xf>
    <xf numFmtId="49" fontId="0" fillId="4" borderId="50" xfId="0" applyNumberFormat="1" applyFill="1" applyBorder="1" applyAlignment="1" applyProtection="1">
      <alignment wrapText="1"/>
      <protection locked="0"/>
    </xf>
    <xf numFmtId="49" fontId="11" fillId="4" borderId="1" xfId="0" applyNumberFormat="1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49" fontId="0" fillId="4" borderId="2" xfId="0" applyNumberFormat="1" applyFill="1" applyBorder="1" applyAlignment="1" applyProtection="1">
      <alignment vertical="center" wrapText="1"/>
      <protection locked="0"/>
    </xf>
    <xf numFmtId="49" fontId="0" fillId="4" borderId="1" xfId="0" applyNumberFormat="1" applyFill="1" applyBorder="1" applyAlignment="1" applyProtection="1">
      <alignment vertical="center" wrapText="1"/>
      <protection locked="0"/>
    </xf>
    <xf numFmtId="49" fontId="0" fillId="4" borderId="49" xfId="0" applyNumberFormat="1" applyFill="1" applyBorder="1" applyAlignment="1" applyProtection="1">
      <alignment vertical="center" wrapText="1"/>
      <protection locked="0"/>
    </xf>
    <xf numFmtId="0" fontId="0" fillId="4" borderId="56" xfId="0" applyFill="1" applyBorder="1" applyAlignment="1">
      <alignment vertical="center"/>
    </xf>
    <xf numFmtId="0" fontId="0" fillId="4" borderId="56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49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>
      <alignment horizontal="center" vertical="center" wrapText="1"/>
    </xf>
    <xf numFmtId="49" fontId="0" fillId="4" borderId="50" xfId="0" applyNumberFormat="1" applyFill="1" applyBorder="1" applyAlignment="1" applyProtection="1">
      <alignment horizontal="center" vertical="center"/>
      <protection locked="0"/>
    </xf>
    <xf numFmtId="49" fontId="0" fillId="4" borderId="51" xfId="0" applyNumberFormat="1" applyFill="1" applyBorder="1" applyAlignment="1" applyProtection="1">
      <alignment horizontal="center" vertical="top"/>
      <protection locked="0"/>
    </xf>
    <xf numFmtId="49" fontId="0" fillId="4" borderId="52" xfId="0" applyNumberFormat="1" applyFill="1" applyBorder="1" applyAlignment="1" applyProtection="1">
      <alignment horizontal="center" vertical="top"/>
      <protection locked="0"/>
    </xf>
    <xf numFmtId="49" fontId="0" fillId="4" borderId="50" xfId="0" applyNumberFormat="1" applyFill="1" applyBorder="1" applyAlignment="1" applyProtection="1">
      <alignment horizontal="center" vertical="top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9" fontId="0" fillId="4" borderId="51" xfId="0" applyNumberFormat="1" applyFill="1" applyBorder="1" applyAlignment="1" applyProtection="1">
      <alignment horizontal="center" vertical="center" wrapText="1"/>
      <protection locked="0"/>
    </xf>
    <xf numFmtId="49" fontId="0" fillId="4" borderId="52" xfId="0" applyNumberFormat="1" applyFill="1" applyBorder="1" applyAlignment="1" applyProtection="1">
      <alignment horizontal="center" vertical="center" wrapText="1"/>
      <protection locked="0"/>
    </xf>
    <xf numFmtId="49" fontId="0" fillId="4" borderId="50" xfId="0" applyNumberForma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0" fillId="4" borderId="0" xfId="0" applyNumberFormat="1" applyFill="1" applyBorder="1" applyAlignment="1" applyProtection="1">
      <alignment horizontal="center" vertical="center" wrapText="1"/>
      <protection locked="0"/>
    </xf>
    <xf numFmtId="49" fontId="0" fillId="4" borderId="0" xfId="0" applyNumberForma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6" fillId="2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49" fontId="0" fillId="4" borderId="6" xfId="0" applyNumberFormat="1" applyFill="1" applyBorder="1" applyAlignment="1" applyProtection="1">
      <alignment horizontal="center" vertical="top" wrapText="1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53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3" xfId="0" applyNumberForma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center" wrapText="1"/>
    </xf>
    <xf numFmtId="49" fontId="0" fillId="4" borderId="51" xfId="0" applyNumberFormat="1" applyFill="1" applyBorder="1" applyAlignment="1" applyProtection="1">
      <alignment horizontal="center" vertical="top" wrapText="1"/>
      <protection locked="0"/>
    </xf>
    <xf numFmtId="49" fontId="0" fillId="4" borderId="52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49" fontId="0" fillId="4" borderId="60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horizontal="center" vertical="top" wrapText="1"/>
      <protection locked="0"/>
    </xf>
    <xf numFmtId="49" fontId="0" fillId="4" borderId="61" xfId="0" applyNumberFormat="1" applyFill="1" applyBorder="1" applyAlignment="1" applyProtection="1">
      <alignment horizontal="center" vertical="top" wrapText="1"/>
      <protection locked="0"/>
    </xf>
    <xf numFmtId="49" fontId="0" fillId="4" borderId="51" xfId="0" applyNumberFormat="1" applyFill="1" applyBorder="1" applyAlignment="1" applyProtection="1">
      <alignment horizontal="center" vertical="top"/>
      <protection locked="0"/>
    </xf>
    <xf numFmtId="49" fontId="0" fillId="4" borderId="52" xfId="0" applyNumberFormat="1" applyFill="1" applyBorder="1" applyAlignment="1" applyProtection="1">
      <alignment horizontal="center" vertical="top"/>
      <protection locked="0"/>
    </xf>
    <xf numFmtId="49" fontId="0" fillId="4" borderId="50" xfId="0" applyNumberFormat="1" applyFill="1" applyBorder="1" applyAlignment="1" applyProtection="1">
      <alignment horizontal="center" vertical="top"/>
      <protection locked="0"/>
    </xf>
    <xf numFmtId="49" fontId="0" fillId="4" borderId="6" xfId="0" applyNumberFormat="1" applyFill="1" applyBorder="1" applyAlignment="1" applyProtection="1">
      <alignment horizontal="center" vertical="center" wrapText="1"/>
      <protection locked="0"/>
    </xf>
    <xf numFmtId="49" fontId="0" fillId="4" borderId="7" xfId="0" applyNumberForma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center" vertical="center" wrapText="1"/>
      <protection locked="0"/>
    </xf>
    <xf numFmtId="49" fontId="0" fillId="4" borderId="6" xfId="0" applyNumberFormat="1" applyFill="1" applyBorder="1" applyAlignment="1" applyProtection="1">
      <alignment horizontal="center" vertical="top"/>
      <protection locked="0"/>
    </xf>
    <xf numFmtId="49" fontId="0" fillId="4" borderId="7" xfId="0" applyNumberFormat="1" applyFill="1" applyBorder="1" applyAlignment="1" applyProtection="1">
      <alignment horizontal="center" vertical="top"/>
      <protection locked="0"/>
    </xf>
    <xf numFmtId="49" fontId="0" fillId="4" borderId="8" xfId="0" applyNumberFormat="1" applyFill="1" applyBorder="1" applyAlignment="1" applyProtection="1">
      <alignment horizontal="center" vertical="top"/>
      <protection locked="0"/>
    </xf>
    <xf numFmtId="49" fontId="0" fillId="4" borderId="53" xfId="0" applyNumberFormat="1" applyFill="1" applyBorder="1" applyAlignment="1" applyProtection="1">
      <alignment horizontal="center" vertical="center" wrapText="1"/>
      <protection locked="0"/>
    </xf>
    <xf numFmtId="49" fontId="0" fillId="4" borderId="9" xfId="0" applyNumberForma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lyesb&#237;tve_M&#369;szaki_sz&#233;p&#233;szet_fodr&#225;sz_9_A_11_A_12_A_13_A_202509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&#369;szaki_Sz&#233;p&#233;szet_kozmetikus_11_A_12_A_13_A_202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nyiségi egység"/>
      <sheetName val="Alapadatok_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nyiségi egység"/>
      <sheetName val="Alapadatok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K26"/>
  <sheetViews>
    <sheetView workbookViewId="0">
      <selection activeCell="P14" sqref="P14"/>
    </sheetView>
  </sheetViews>
  <sheetFormatPr defaultRowHeight="14.4" x14ac:dyDescent="0.3"/>
  <cols>
    <col min="1" max="1" width="34.6640625" bestFit="1" customWidth="1"/>
    <col min="2" max="2" width="4.6640625" bestFit="1" customWidth="1"/>
    <col min="3" max="3" width="5.6640625" bestFit="1" customWidth="1"/>
    <col min="4" max="4" width="4.6640625" bestFit="1" customWidth="1"/>
    <col min="5" max="5" width="5.6640625" bestFit="1" customWidth="1"/>
    <col min="6" max="6" width="4.6640625" bestFit="1" customWidth="1"/>
    <col min="7" max="7" width="5.6640625" bestFit="1" customWidth="1"/>
    <col min="8" max="8" width="4.6640625" bestFit="1" customWidth="1"/>
    <col min="9" max="9" width="5.6640625" bestFit="1" customWidth="1"/>
    <col min="10" max="10" width="4.6640625" bestFit="1" customWidth="1"/>
    <col min="11" max="11" width="5" bestFit="1" customWidth="1"/>
  </cols>
  <sheetData>
    <row r="1" spans="1:11" ht="15.6" x14ac:dyDescent="0.3">
      <c r="A1" s="233" t="s">
        <v>29</v>
      </c>
      <c r="B1" s="233"/>
      <c r="C1" s="233"/>
      <c r="D1" s="233"/>
      <c r="E1" s="233"/>
      <c r="F1" s="233"/>
      <c r="G1" s="233"/>
      <c r="H1" s="233"/>
      <c r="I1" s="233"/>
      <c r="J1" s="234"/>
      <c r="K1" s="234"/>
    </row>
    <row r="2" spans="1:11" ht="15.6" x14ac:dyDescent="0.3">
      <c r="A2" s="235"/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.6" x14ac:dyDescent="0.3">
      <c r="A3" s="236" t="s">
        <v>30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15.6" x14ac:dyDescent="0.3">
      <c r="A4" s="18" t="s">
        <v>31</v>
      </c>
      <c r="B4" s="237" t="s">
        <v>51</v>
      </c>
      <c r="C4" s="237"/>
      <c r="D4" s="237"/>
      <c r="E4" s="237"/>
      <c r="F4" s="237"/>
      <c r="G4" s="237"/>
      <c r="H4" s="237"/>
      <c r="I4" s="237"/>
      <c r="J4" s="237"/>
      <c r="K4" s="237"/>
    </row>
    <row r="5" spans="1:11" ht="15.6" x14ac:dyDescent="0.3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 ht="16.2" thickBot="1" x14ac:dyDescent="0.3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spans="1:11" x14ac:dyDescent="0.3">
      <c r="A7" s="222" t="s">
        <v>32</v>
      </c>
      <c r="B7" s="225" t="s">
        <v>25</v>
      </c>
      <c r="C7" s="226"/>
      <c r="D7" s="226"/>
      <c r="E7" s="226"/>
      <c r="F7" s="226"/>
      <c r="G7" s="226"/>
      <c r="H7" s="226"/>
      <c r="I7" s="226"/>
      <c r="J7" s="227"/>
      <c r="K7" s="228"/>
    </row>
    <row r="8" spans="1:11" x14ac:dyDescent="0.3">
      <c r="A8" s="223"/>
      <c r="B8" s="229" t="s">
        <v>33</v>
      </c>
      <c r="C8" s="230"/>
      <c r="D8" s="229" t="s">
        <v>34</v>
      </c>
      <c r="E8" s="231"/>
      <c r="F8" s="229" t="s">
        <v>35</v>
      </c>
      <c r="G8" s="231"/>
      <c r="H8" s="230" t="s">
        <v>36</v>
      </c>
      <c r="I8" s="231"/>
      <c r="J8" s="229" t="s">
        <v>37</v>
      </c>
      <c r="K8" s="231"/>
    </row>
    <row r="9" spans="1:11" x14ac:dyDescent="0.3">
      <c r="A9" s="224"/>
      <c r="B9" s="19" t="s">
        <v>38</v>
      </c>
      <c r="C9" s="20" t="s">
        <v>39</v>
      </c>
      <c r="D9" s="21" t="s">
        <v>38</v>
      </c>
      <c r="E9" s="22" t="s">
        <v>39</v>
      </c>
      <c r="F9" s="21" t="s">
        <v>38</v>
      </c>
      <c r="G9" s="22" t="s">
        <v>39</v>
      </c>
      <c r="H9" s="19" t="s">
        <v>38</v>
      </c>
      <c r="I9" s="23" t="s">
        <v>39</v>
      </c>
      <c r="J9" s="21" t="s">
        <v>38</v>
      </c>
      <c r="K9" s="23" t="s">
        <v>39</v>
      </c>
    </row>
    <row r="10" spans="1:11" x14ac:dyDescent="0.3">
      <c r="A10" s="24" t="s">
        <v>40</v>
      </c>
      <c r="B10" s="25">
        <v>2</v>
      </c>
      <c r="C10" s="26">
        <f>36*B10</f>
        <v>72</v>
      </c>
      <c r="D10" s="27">
        <v>2</v>
      </c>
      <c r="E10" s="28">
        <f>D10*36</f>
        <v>72</v>
      </c>
      <c r="F10" s="25">
        <v>1</v>
      </c>
      <c r="G10" s="28">
        <f>F10*36</f>
        <v>36</v>
      </c>
      <c r="H10" s="27">
        <v>1</v>
      </c>
      <c r="I10" s="29">
        <f>H10*36</f>
        <v>36</v>
      </c>
      <c r="J10" s="25"/>
      <c r="K10" s="30"/>
    </row>
    <row r="11" spans="1:11" x14ac:dyDescent="0.3">
      <c r="A11" s="31" t="s">
        <v>41</v>
      </c>
      <c r="B11" s="32">
        <v>2</v>
      </c>
      <c r="C11" s="26">
        <f>36*B11</f>
        <v>72</v>
      </c>
      <c r="D11" s="33">
        <v>3</v>
      </c>
      <c r="E11" s="28">
        <f>D11*36</f>
        <v>108</v>
      </c>
      <c r="F11" s="33">
        <v>3</v>
      </c>
      <c r="G11" s="28">
        <f>F11*36</f>
        <v>108</v>
      </c>
      <c r="H11" s="32">
        <v>3</v>
      </c>
      <c r="I11" s="29">
        <f>H11*36</f>
        <v>108</v>
      </c>
      <c r="J11" s="33"/>
      <c r="K11" s="30"/>
    </row>
    <row r="12" spans="1:11" x14ac:dyDescent="0.3">
      <c r="A12" s="34" t="s">
        <v>42</v>
      </c>
      <c r="B12" s="35">
        <v>4</v>
      </c>
      <c r="C12" s="26">
        <f t="shared" ref="C12:C25" si="0">36*B12</f>
        <v>144</v>
      </c>
      <c r="D12" s="36">
        <v>4</v>
      </c>
      <c r="E12" s="28">
        <f t="shared" ref="E12:E25" si="1">D12*36</f>
        <v>144</v>
      </c>
      <c r="F12" s="36">
        <v>4</v>
      </c>
      <c r="G12" s="28">
        <f t="shared" ref="G12:G25" si="2">F12*36</f>
        <v>144</v>
      </c>
      <c r="H12" s="35">
        <v>4</v>
      </c>
      <c r="I12" s="29">
        <f t="shared" ref="I12:I25" si="3">H12*36</f>
        <v>144</v>
      </c>
      <c r="J12" s="36">
        <v>4</v>
      </c>
      <c r="K12" s="30">
        <f t="shared" ref="K12:K25" si="4">J12*31</f>
        <v>124</v>
      </c>
    </row>
    <row r="13" spans="1:11" x14ac:dyDescent="0.3">
      <c r="A13" s="34" t="s">
        <v>26</v>
      </c>
      <c r="B13" s="35">
        <v>4</v>
      </c>
      <c r="C13" s="26">
        <f t="shared" si="0"/>
        <v>144</v>
      </c>
      <c r="D13" s="36">
        <v>4</v>
      </c>
      <c r="E13" s="28">
        <f t="shared" si="1"/>
        <v>144</v>
      </c>
      <c r="F13" s="36">
        <v>4</v>
      </c>
      <c r="G13" s="28">
        <f t="shared" si="2"/>
        <v>144</v>
      </c>
      <c r="H13" s="35">
        <v>4</v>
      </c>
      <c r="I13" s="29">
        <f t="shared" si="3"/>
        <v>144</v>
      </c>
      <c r="J13" s="36"/>
      <c r="K13" s="30"/>
    </row>
    <row r="14" spans="1:11" x14ac:dyDescent="0.3">
      <c r="A14" s="37" t="s">
        <v>43</v>
      </c>
      <c r="B14" s="35">
        <v>3</v>
      </c>
      <c r="C14" s="26">
        <f t="shared" si="0"/>
        <v>108</v>
      </c>
      <c r="D14" s="36">
        <v>4</v>
      </c>
      <c r="E14" s="28">
        <f t="shared" si="1"/>
        <v>144</v>
      </c>
      <c r="F14" s="36">
        <v>3</v>
      </c>
      <c r="G14" s="28">
        <f t="shared" si="2"/>
        <v>108</v>
      </c>
      <c r="H14" s="35">
        <v>3</v>
      </c>
      <c r="I14" s="29">
        <f t="shared" si="3"/>
        <v>108</v>
      </c>
      <c r="J14" s="36"/>
      <c r="K14" s="30"/>
    </row>
    <row r="15" spans="1:11" x14ac:dyDescent="0.3">
      <c r="A15" s="37" t="s">
        <v>44</v>
      </c>
      <c r="B15" s="35">
        <v>1</v>
      </c>
      <c r="C15" s="26">
        <f t="shared" si="0"/>
        <v>36</v>
      </c>
      <c r="D15" s="36"/>
      <c r="E15" s="28"/>
      <c r="F15" s="36"/>
      <c r="G15" s="28"/>
      <c r="H15" s="35"/>
      <c r="I15" s="29"/>
      <c r="J15" s="36"/>
      <c r="K15" s="30"/>
    </row>
    <row r="16" spans="1:11" x14ac:dyDescent="0.3">
      <c r="A16" s="37" t="s">
        <v>45</v>
      </c>
      <c r="B16" s="35"/>
      <c r="C16" s="26"/>
      <c r="D16" s="36"/>
      <c r="E16" s="28"/>
      <c r="F16" s="36"/>
      <c r="G16" s="28"/>
      <c r="H16" s="35">
        <v>1</v>
      </c>
      <c r="I16" s="29">
        <f t="shared" si="3"/>
        <v>36</v>
      </c>
      <c r="J16" s="36"/>
      <c r="K16" s="30"/>
    </row>
    <row r="17" spans="1:11" x14ac:dyDescent="0.3">
      <c r="A17" s="37" t="s">
        <v>52</v>
      </c>
      <c r="B17" s="35">
        <v>2</v>
      </c>
      <c r="C17" s="26">
        <f t="shared" si="0"/>
        <v>72</v>
      </c>
      <c r="D17" s="36"/>
      <c r="E17" s="28"/>
      <c r="F17" s="36"/>
      <c r="G17" s="28"/>
      <c r="H17" s="35"/>
      <c r="I17" s="29"/>
      <c r="J17" s="36"/>
      <c r="K17" s="30"/>
    </row>
    <row r="18" spans="1:11" x14ac:dyDescent="0.3">
      <c r="A18" s="34" t="s">
        <v>46</v>
      </c>
      <c r="B18" s="35">
        <v>4</v>
      </c>
      <c r="C18" s="26">
        <f t="shared" si="0"/>
        <v>144</v>
      </c>
      <c r="D18" s="36">
        <v>4</v>
      </c>
      <c r="E18" s="28">
        <f t="shared" ref="E18:E19" si="5">D18*36</f>
        <v>144</v>
      </c>
      <c r="F18" s="36">
        <v>3</v>
      </c>
      <c r="G18" s="28">
        <f t="shared" si="2"/>
        <v>108</v>
      </c>
      <c r="H18" s="35">
        <v>3</v>
      </c>
      <c r="I18" s="29">
        <f t="shared" si="3"/>
        <v>108</v>
      </c>
      <c r="J18" s="36"/>
      <c r="K18" s="30"/>
    </row>
    <row r="19" spans="1:11" x14ac:dyDescent="0.3">
      <c r="A19" s="38" t="s">
        <v>47</v>
      </c>
      <c r="B19" s="39">
        <v>1</v>
      </c>
      <c r="C19" s="40">
        <f t="shared" si="0"/>
        <v>36</v>
      </c>
      <c r="D19" s="41">
        <v>1</v>
      </c>
      <c r="E19" s="42">
        <f t="shared" si="5"/>
        <v>36</v>
      </c>
      <c r="F19" s="41">
        <v>1</v>
      </c>
      <c r="G19" s="42">
        <f t="shared" si="2"/>
        <v>36</v>
      </c>
      <c r="H19" s="39">
        <v>1</v>
      </c>
      <c r="I19" s="29">
        <f t="shared" si="3"/>
        <v>36</v>
      </c>
      <c r="J19" s="36">
        <v>1</v>
      </c>
      <c r="K19" s="30">
        <f t="shared" si="4"/>
        <v>31</v>
      </c>
    </row>
    <row r="20" spans="1:11" x14ac:dyDescent="0.3">
      <c r="A20" s="38" t="s">
        <v>48</v>
      </c>
      <c r="B20" s="36">
        <v>3</v>
      </c>
      <c r="C20" s="43">
        <f t="shared" si="0"/>
        <v>108</v>
      </c>
      <c r="D20" s="36"/>
      <c r="E20" s="43"/>
      <c r="F20" s="36"/>
      <c r="G20" s="43"/>
      <c r="H20" s="35"/>
      <c r="I20" s="29"/>
      <c r="J20" s="36"/>
      <c r="K20" s="30"/>
    </row>
    <row r="21" spans="1:11" x14ac:dyDescent="0.3">
      <c r="A21" s="34" t="s">
        <v>53</v>
      </c>
      <c r="B21" s="32">
        <v>1</v>
      </c>
      <c r="C21" s="26">
        <f t="shared" si="0"/>
        <v>36</v>
      </c>
      <c r="D21" s="33">
        <v>2</v>
      </c>
      <c r="E21" s="28">
        <f t="shared" si="1"/>
        <v>72</v>
      </c>
      <c r="F21" s="33">
        <v>1</v>
      </c>
      <c r="G21" s="28">
        <f t="shared" si="2"/>
        <v>36</v>
      </c>
      <c r="H21" s="32"/>
      <c r="I21" s="29"/>
      <c r="J21" s="36"/>
      <c r="K21" s="30"/>
    </row>
    <row r="22" spans="1:11" x14ac:dyDescent="0.3">
      <c r="A22" s="34" t="s">
        <v>285</v>
      </c>
      <c r="B22" s="32"/>
      <c r="C22" s="26"/>
      <c r="D22" s="33">
        <v>1</v>
      </c>
      <c r="E22" s="28">
        <v>36</v>
      </c>
      <c r="F22" s="33"/>
      <c r="G22" s="28"/>
      <c r="H22" s="32"/>
      <c r="I22" s="29"/>
      <c r="J22" s="36"/>
      <c r="K22" s="30"/>
    </row>
    <row r="23" spans="1:11" x14ac:dyDescent="0.3">
      <c r="A23" s="34" t="s">
        <v>54</v>
      </c>
      <c r="B23" s="35"/>
      <c r="C23" s="26"/>
      <c r="D23" s="36"/>
      <c r="E23" s="28"/>
      <c r="F23" s="36"/>
      <c r="G23" s="28"/>
      <c r="H23" s="35"/>
      <c r="I23" s="29"/>
      <c r="J23" s="36">
        <v>5</v>
      </c>
      <c r="K23" s="30">
        <v>155</v>
      </c>
    </row>
    <row r="24" spans="1:11" ht="15" thickBot="1" x14ac:dyDescent="0.35">
      <c r="A24" s="34" t="s">
        <v>49</v>
      </c>
      <c r="B24" s="35">
        <v>7</v>
      </c>
      <c r="C24" s="26">
        <f t="shared" si="0"/>
        <v>252</v>
      </c>
      <c r="D24" s="36">
        <v>9</v>
      </c>
      <c r="E24" s="28">
        <f t="shared" si="1"/>
        <v>324</v>
      </c>
      <c r="F24" s="36">
        <v>14</v>
      </c>
      <c r="G24" s="28">
        <f t="shared" si="2"/>
        <v>504</v>
      </c>
      <c r="H24" s="35">
        <v>14</v>
      </c>
      <c r="I24" s="44">
        <f t="shared" si="3"/>
        <v>504</v>
      </c>
      <c r="J24" s="41">
        <v>24</v>
      </c>
      <c r="K24" s="45">
        <f t="shared" si="4"/>
        <v>744</v>
      </c>
    </row>
    <row r="25" spans="1:11" ht="15.6" thickTop="1" thickBot="1" x14ac:dyDescent="0.35">
      <c r="A25" s="46" t="s">
        <v>50</v>
      </c>
      <c r="B25" s="47">
        <f>SUM(B10:B24)</f>
        <v>34</v>
      </c>
      <c r="C25" s="48">
        <f t="shared" si="0"/>
        <v>1224</v>
      </c>
      <c r="D25" s="47">
        <f>SUM(D10:D24)</f>
        <v>34</v>
      </c>
      <c r="E25" s="49">
        <f t="shared" si="1"/>
        <v>1224</v>
      </c>
      <c r="F25" s="47">
        <f>SUM(F10:F24)</f>
        <v>34</v>
      </c>
      <c r="G25" s="49">
        <f t="shared" si="2"/>
        <v>1224</v>
      </c>
      <c r="H25" s="50">
        <f>SUM(H10:H24)</f>
        <v>34</v>
      </c>
      <c r="I25" s="49">
        <f t="shared" si="3"/>
        <v>1224</v>
      </c>
      <c r="J25" s="47">
        <f>SUM(J10:J24)</f>
        <v>34</v>
      </c>
      <c r="K25" s="51">
        <f t="shared" si="4"/>
        <v>1054</v>
      </c>
    </row>
    <row r="26" spans="1:11" ht="15.6" x14ac:dyDescent="0.3">
      <c r="A26" s="52"/>
      <c r="B26" s="53"/>
      <c r="C26" s="53"/>
      <c r="D26" s="53"/>
      <c r="E26" s="53"/>
      <c r="F26" s="53"/>
      <c r="G26" s="53"/>
      <c r="H26" s="53"/>
      <c r="I26" s="52"/>
      <c r="J26" s="53"/>
    </row>
  </sheetData>
  <mergeCells count="13">
    <mergeCell ref="A6:K6"/>
    <mergeCell ref="A1:K1"/>
    <mergeCell ref="A2:K2"/>
    <mergeCell ref="A3:K3"/>
    <mergeCell ref="B4:K4"/>
    <mergeCell ref="A5:K5"/>
    <mergeCell ref="A7:A9"/>
    <mergeCell ref="B7:K7"/>
    <mergeCell ref="B8:C8"/>
    <mergeCell ref="D8:E8"/>
    <mergeCell ref="F8:G8"/>
    <mergeCell ref="H8:I8"/>
    <mergeCell ref="J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P72"/>
  <sheetViews>
    <sheetView topLeftCell="A50" workbookViewId="0">
      <selection activeCell="N65" sqref="N65"/>
    </sheetView>
  </sheetViews>
  <sheetFormatPr defaultRowHeight="14.4" x14ac:dyDescent="0.3"/>
  <cols>
    <col min="2" max="2" width="25.5546875" bestFit="1" customWidth="1"/>
  </cols>
  <sheetData>
    <row r="1" spans="1:16" x14ac:dyDescent="0.3">
      <c r="A1" s="4"/>
      <c r="B1" s="4"/>
      <c r="C1" s="243" t="s">
        <v>1</v>
      </c>
      <c r="D1" s="243"/>
      <c r="E1" s="243" t="s">
        <v>2</v>
      </c>
      <c r="F1" s="243"/>
      <c r="G1" s="243" t="s">
        <v>5</v>
      </c>
      <c r="H1" s="243"/>
      <c r="I1" s="243"/>
      <c r="J1" s="243" t="s">
        <v>16</v>
      </c>
      <c r="K1" s="243"/>
      <c r="L1" s="243"/>
      <c r="M1" s="243" t="s">
        <v>17</v>
      </c>
      <c r="N1" s="243"/>
      <c r="O1" s="243"/>
      <c r="P1" s="240" t="s">
        <v>6</v>
      </c>
    </row>
    <row r="2" spans="1:16" ht="43.8" thickBot="1" x14ac:dyDescent="0.35">
      <c r="A2" s="4"/>
      <c r="B2" s="5"/>
      <c r="C2" s="2" t="s">
        <v>3</v>
      </c>
      <c r="D2" s="11" t="s">
        <v>15</v>
      </c>
      <c r="E2" s="2" t="s">
        <v>3</v>
      </c>
      <c r="F2" s="11" t="s">
        <v>14</v>
      </c>
      <c r="G2" s="1" t="s">
        <v>3</v>
      </c>
      <c r="H2" s="1" t="s">
        <v>4</v>
      </c>
      <c r="I2" s="11" t="s">
        <v>9</v>
      </c>
      <c r="J2" s="1" t="s">
        <v>3</v>
      </c>
      <c r="K2" s="1" t="s">
        <v>4</v>
      </c>
      <c r="L2" s="11" t="s">
        <v>18</v>
      </c>
      <c r="M2" s="1" t="s">
        <v>3</v>
      </c>
      <c r="N2" s="1" t="s">
        <v>4</v>
      </c>
      <c r="O2" s="11" t="s">
        <v>19</v>
      </c>
      <c r="P2" s="241"/>
    </row>
    <row r="3" spans="1:16" ht="15" customHeight="1" thickTop="1" x14ac:dyDescent="0.3">
      <c r="A3" s="240" t="s">
        <v>55</v>
      </c>
      <c r="B3" s="1" t="s">
        <v>57</v>
      </c>
      <c r="C3" s="3">
        <v>1</v>
      </c>
      <c r="D3" s="8" t="s">
        <v>10</v>
      </c>
      <c r="E3" s="3"/>
      <c r="F3" s="8" t="s">
        <v>10</v>
      </c>
      <c r="G3" s="3">
        <v>0</v>
      </c>
      <c r="H3" s="3">
        <v>0</v>
      </c>
      <c r="I3" s="8" t="s">
        <v>10</v>
      </c>
      <c r="J3" s="3">
        <v>0</v>
      </c>
      <c r="K3" s="3">
        <v>0</v>
      </c>
      <c r="L3" s="8" t="s">
        <v>10</v>
      </c>
      <c r="M3" s="3">
        <v>0</v>
      </c>
      <c r="N3" s="3">
        <v>0</v>
      </c>
      <c r="O3" s="8" t="s">
        <v>10</v>
      </c>
      <c r="P3" s="242">
        <f>SUM(D8,F8,I8,L8,O8,N8)</f>
        <v>7</v>
      </c>
    </row>
    <row r="4" spans="1:16" x14ac:dyDescent="0.3">
      <c r="A4" s="240"/>
      <c r="B4" s="1" t="s">
        <v>58</v>
      </c>
      <c r="C4" s="1">
        <v>6</v>
      </c>
      <c r="D4" s="8">
        <f>SUM(C3:C8)</f>
        <v>7</v>
      </c>
      <c r="E4" s="1">
        <v>0</v>
      </c>
      <c r="F4" s="8">
        <f>SUM(E3:E8)</f>
        <v>0</v>
      </c>
      <c r="G4" s="1">
        <v>0</v>
      </c>
      <c r="H4" s="1">
        <v>0</v>
      </c>
      <c r="I4" s="8">
        <f>SUM(G3:G8)</f>
        <v>0</v>
      </c>
      <c r="J4" s="1">
        <v>0</v>
      </c>
      <c r="K4" s="1">
        <v>0</v>
      </c>
      <c r="L4" s="8">
        <f>SUM(J3:J8)</f>
        <v>0</v>
      </c>
      <c r="M4" s="1">
        <v>0</v>
      </c>
      <c r="N4" s="1">
        <v>0</v>
      </c>
      <c r="O4" s="8">
        <f>SUM(M3:M8)</f>
        <v>0</v>
      </c>
      <c r="P4" s="243"/>
    </row>
    <row r="5" spans="1:16" ht="43.2" x14ac:dyDescent="0.3">
      <c r="A5" s="240"/>
      <c r="B5" s="54" t="s">
        <v>59</v>
      </c>
      <c r="C5" s="3"/>
      <c r="D5" s="9" t="s">
        <v>4</v>
      </c>
      <c r="E5" s="3">
        <v>0</v>
      </c>
      <c r="F5" s="9" t="s">
        <v>4</v>
      </c>
      <c r="G5" s="3">
        <v>0</v>
      </c>
      <c r="H5" s="3">
        <v>0</v>
      </c>
      <c r="I5" s="9" t="s">
        <v>4</v>
      </c>
      <c r="J5" s="3">
        <v>0</v>
      </c>
      <c r="K5" s="3">
        <v>0</v>
      </c>
      <c r="L5" s="9" t="s">
        <v>4</v>
      </c>
      <c r="M5" s="3">
        <v>0</v>
      </c>
      <c r="N5" s="3">
        <v>0</v>
      </c>
      <c r="O5" s="9" t="s">
        <v>4</v>
      </c>
      <c r="P5" s="243"/>
    </row>
    <row r="6" spans="1:16" x14ac:dyDescent="0.3">
      <c r="A6" s="240"/>
      <c r="B6" s="1" t="s">
        <v>7</v>
      </c>
      <c r="C6" s="1">
        <v>0</v>
      </c>
      <c r="D6" s="9">
        <v>0</v>
      </c>
      <c r="E6" s="1">
        <v>0</v>
      </c>
      <c r="F6" s="9">
        <v>0</v>
      </c>
      <c r="G6" s="1">
        <v>0</v>
      </c>
      <c r="H6" s="1">
        <v>0</v>
      </c>
      <c r="I6" s="9">
        <f>SUM(H3:H8)</f>
        <v>0</v>
      </c>
      <c r="J6" s="1">
        <v>0</v>
      </c>
      <c r="K6" s="1">
        <v>0</v>
      </c>
      <c r="L6" s="9">
        <f>SUM(K3:K8)</f>
        <v>0</v>
      </c>
      <c r="M6" s="1">
        <v>0</v>
      </c>
      <c r="N6" s="1">
        <v>0</v>
      </c>
      <c r="O6" s="9">
        <f>SUM(N3:N8)</f>
        <v>0</v>
      </c>
      <c r="P6" s="243"/>
    </row>
    <row r="7" spans="1:16" x14ac:dyDescent="0.3">
      <c r="A7" s="240"/>
      <c r="B7" s="1" t="s">
        <v>8</v>
      </c>
      <c r="C7" s="3">
        <v>0</v>
      </c>
      <c r="D7" s="9" t="s">
        <v>20</v>
      </c>
      <c r="E7" s="3">
        <v>0</v>
      </c>
      <c r="F7" s="9" t="s">
        <v>21</v>
      </c>
      <c r="G7" s="3">
        <v>0</v>
      </c>
      <c r="H7" s="3">
        <v>0</v>
      </c>
      <c r="I7" s="9" t="s">
        <v>22</v>
      </c>
      <c r="J7" s="3">
        <v>0</v>
      </c>
      <c r="K7" s="3">
        <v>0</v>
      </c>
      <c r="L7" s="9" t="s">
        <v>23</v>
      </c>
      <c r="M7" s="3">
        <v>0</v>
      </c>
      <c r="N7" s="3">
        <v>0</v>
      </c>
      <c r="O7" s="9" t="s">
        <v>13</v>
      </c>
      <c r="P7" s="243"/>
    </row>
    <row r="8" spans="1:16" ht="15" thickBot="1" x14ac:dyDescent="0.35">
      <c r="A8" s="241"/>
      <c r="B8" s="1" t="s">
        <v>11</v>
      </c>
      <c r="C8" s="6">
        <v>0</v>
      </c>
      <c r="D8" s="10">
        <f>SUM(D4,D6)</f>
        <v>7</v>
      </c>
      <c r="E8" s="6">
        <v>0</v>
      </c>
      <c r="F8" s="10">
        <f>SUM(F4,F6)</f>
        <v>0</v>
      </c>
      <c r="G8" s="6">
        <v>0</v>
      </c>
      <c r="H8" s="6">
        <v>0</v>
      </c>
      <c r="I8" s="10">
        <f>SUM(I4,I6)</f>
        <v>0</v>
      </c>
      <c r="J8" s="6">
        <v>0</v>
      </c>
      <c r="K8" s="6">
        <v>0</v>
      </c>
      <c r="L8" s="10">
        <f>SUM(L4,L6)</f>
        <v>0</v>
      </c>
      <c r="M8" s="6">
        <v>0</v>
      </c>
      <c r="N8" s="6">
        <v>0</v>
      </c>
      <c r="O8" s="10">
        <f>SUM(O4,O6)</f>
        <v>0</v>
      </c>
      <c r="P8" s="244"/>
    </row>
    <row r="9" spans="1:16" ht="15" customHeight="1" thickTop="1" x14ac:dyDescent="0.3">
      <c r="A9" s="239" t="s">
        <v>56</v>
      </c>
      <c r="B9" s="1" t="s">
        <v>57</v>
      </c>
      <c r="C9" s="3">
        <v>2</v>
      </c>
      <c r="D9" s="8" t="s">
        <v>10</v>
      </c>
      <c r="E9" s="3"/>
      <c r="F9" s="8" t="s">
        <v>10</v>
      </c>
      <c r="G9" s="3">
        <v>0</v>
      </c>
      <c r="H9" s="3">
        <v>0</v>
      </c>
      <c r="I9" s="8" t="s">
        <v>10</v>
      </c>
      <c r="J9" s="3">
        <v>0</v>
      </c>
      <c r="K9" s="3">
        <v>0</v>
      </c>
      <c r="L9" s="8" t="s">
        <v>10</v>
      </c>
      <c r="M9" s="3">
        <v>0</v>
      </c>
      <c r="N9" s="3">
        <v>0</v>
      </c>
      <c r="O9" s="8" t="s">
        <v>10</v>
      </c>
      <c r="P9" s="242">
        <f>SUM(D14,F14,I14,L14,O14,N14)</f>
        <v>12</v>
      </c>
    </row>
    <row r="10" spans="1:16" x14ac:dyDescent="0.3">
      <c r="A10" s="240"/>
      <c r="B10" s="1" t="s">
        <v>58</v>
      </c>
      <c r="C10" s="1">
        <v>10</v>
      </c>
      <c r="D10" s="8">
        <f>SUM(C9:C14)</f>
        <v>12</v>
      </c>
      <c r="E10" s="1">
        <v>0</v>
      </c>
      <c r="F10" s="8">
        <f>SUM(E9:E14)</f>
        <v>0</v>
      </c>
      <c r="G10" s="1">
        <v>0</v>
      </c>
      <c r="H10" s="1">
        <v>0</v>
      </c>
      <c r="I10" s="8">
        <f>SUM(G9:G14)</f>
        <v>0</v>
      </c>
      <c r="J10" s="1">
        <v>0</v>
      </c>
      <c r="K10" s="1">
        <v>0</v>
      </c>
      <c r="L10" s="8">
        <f>SUM(J9:J14)</f>
        <v>0</v>
      </c>
      <c r="M10" s="1">
        <v>0</v>
      </c>
      <c r="N10" s="1">
        <v>0</v>
      </c>
      <c r="O10" s="8">
        <f>SUM(M9:M14)</f>
        <v>0</v>
      </c>
      <c r="P10" s="243"/>
    </row>
    <row r="11" spans="1:16" ht="43.2" x14ac:dyDescent="0.3">
      <c r="A11" s="240"/>
      <c r="B11" s="54" t="s">
        <v>60</v>
      </c>
      <c r="C11" s="3">
        <v>0</v>
      </c>
      <c r="D11" s="9" t="s">
        <v>4</v>
      </c>
      <c r="E11" s="3">
        <v>0</v>
      </c>
      <c r="F11" s="9" t="s">
        <v>4</v>
      </c>
      <c r="G11" s="3">
        <v>0</v>
      </c>
      <c r="H11" s="3">
        <v>0</v>
      </c>
      <c r="I11" s="9" t="s">
        <v>4</v>
      </c>
      <c r="J11" s="3">
        <v>0</v>
      </c>
      <c r="K11" s="3">
        <v>0</v>
      </c>
      <c r="L11" s="9" t="s">
        <v>4</v>
      </c>
      <c r="M11" s="3">
        <v>0</v>
      </c>
      <c r="N11" s="3">
        <v>0</v>
      </c>
      <c r="O11" s="9" t="s">
        <v>4</v>
      </c>
      <c r="P11" s="243"/>
    </row>
    <row r="12" spans="1:16" x14ac:dyDescent="0.3">
      <c r="A12" s="240"/>
      <c r="B12" s="3" t="s">
        <v>7</v>
      </c>
      <c r="C12" s="1">
        <v>0</v>
      </c>
      <c r="D12" s="9">
        <v>0</v>
      </c>
      <c r="E12" s="1">
        <v>0</v>
      </c>
      <c r="F12" s="9">
        <v>0</v>
      </c>
      <c r="G12" s="1">
        <v>0</v>
      </c>
      <c r="H12" s="1">
        <v>0</v>
      </c>
      <c r="I12" s="9">
        <f>SUM(H9:H14)</f>
        <v>0</v>
      </c>
      <c r="J12" s="1">
        <v>0</v>
      </c>
      <c r="K12" s="1">
        <v>0</v>
      </c>
      <c r="L12" s="9">
        <f>SUM(K9:K14)</f>
        <v>0</v>
      </c>
      <c r="M12" s="1">
        <v>0</v>
      </c>
      <c r="N12" s="1">
        <v>0</v>
      </c>
      <c r="O12" s="9">
        <f>SUM(N9:N14)</f>
        <v>0</v>
      </c>
      <c r="P12" s="243"/>
    </row>
    <row r="13" spans="1:16" x14ac:dyDescent="0.3">
      <c r="A13" s="240"/>
      <c r="B13" s="1" t="s">
        <v>8</v>
      </c>
      <c r="C13" s="3">
        <v>0</v>
      </c>
      <c r="D13" s="9" t="s">
        <v>20</v>
      </c>
      <c r="E13" s="3">
        <v>0</v>
      </c>
      <c r="F13" s="9" t="s">
        <v>21</v>
      </c>
      <c r="G13" s="3">
        <v>0</v>
      </c>
      <c r="H13" s="3">
        <v>0</v>
      </c>
      <c r="I13" s="9" t="s">
        <v>22</v>
      </c>
      <c r="J13" s="3">
        <v>0</v>
      </c>
      <c r="K13" s="3">
        <v>0</v>
      </c>
      <c r="L13" s="9" t="s">
        <v>12</v>
      </c>
      <c r="M13" s="3">
        <v>0</v>
      </c>
      <c r="N13" s="3">
        <v>0</v>
      </c>
      <c r="O13" s="9" t="s">
        <v>24</v>
      </c>
      <c r="P13" s="243"/>
    </row>
    <row r="14" spans="1:16" ht="15" thickBot="1" x14ac:dyDescent="0.35">
      <c r="A14" s="241"/>
      <c r="B14" s="1" t="s">
        <v>11</v>
      </c>
      <c r="C14" s="6">
        <v>0</v>
      </c>
      <c r="D14" s="10">
        <f>SUM(D10,D12)</f>
        <v>12</v>
      </c>
      <c r="E14" s="6">
        <v>0</v>
      </c>
      <c r="F14" s="10">
        <f>SUM(F10,F12)</f>
        <v>0</v>
      </c>
      <c r="G14" s="6">
        <v>0</v>
      </c>
      <c r="H14" s="6">
        <v>0</v>
      </c>
      <c r="I14" s="10">
        <f>SUM(I10,I12)</f>
        <v>0</v>
      </c>
      <c r="J14" s="6">
        <v>0</v>
      </c>
      <c r="K14" s="6">
        <v>0</v>
      </c>
      <c r="L14" s="10">
        <f>SUM(L10,L12)</f>
        <v>0</v>
      </c>
      <c r="M14" s="6">
        <v>0</v>
      </c>
      <c r="N14" s="6">
        <v>0</v>
      </c>
      <c r="O14" s="10">
        <f>SUM(O10,O12)</f>
        <v>0</v>
      </c>
      <c r="P14" s="244"/>
    </row>
    <row r="15" spans="1:16" ht="15" thickTop="1" x14ac:dyDescent="0.3">
      <c r="A15" s="245" t="s">
        <v>155</v>
      </c>
      <c r="B15" s="7" t="s">
        <v>160</v>
      </c>
      <c r="C15" s="3"/>
      <c r="D15" s="8" t="s">
        <v>10</v>
      </c>
      <c r="E15" s="3">
        <v>0</v>
      </c>
      <c r="F15" s="8" t="s">
        <v>10</v>
      </c>
      <c r="G15" s="3">
        <v>6</v>
      </c>
      <c r="H15" s="3">
        <v>0</v>
      </c>
      <c r="I15" s="8" t="s">
        <v>10</v>
      </c>
      <c r="J15" s="3">
        <v>6</v>
      </c>
      <c r="K15" s="3">
        <v>0</v>
      </c>
      <c r="L15" s="8" t="s">
        <v>10</v>
      </c>
      <c r="M15" s="3">
        <v>2</v>
      </c>
      <c r="N15" s="3">
        <v>0</v>
      </c>
      <c r="O15" s="8" t="s">
        <v>10</v>
      </c>
      <c r="P15" s="242">
        <f t="shared" ref="P15" si="0">SUM(D20,F20,I20,L20,O20,N20)</f>
        <v>224</v>
      </c>
    </row>
    <row r="16" spans="1:16" x14ac:dyDescent="0.3">
      <c r="A16" s="246"/>
      <c r="B16" s="1" t="s">
        <v>158</v>
      </c>
      <c r="C16" s="1">
        <v>0</v>
      </c>
      <c r="D16" s="8">
        <f>SUM(C15:C20)</f>
        <v>0</v>
      </c>
      <c r="E16" s="1">
        <v>0</v>
      </c>
      <c r="F16" s="8">
        <f>SUM(E15:E20)</f>
        <v>0</v>
      </c>
      <c r="G16" s="1">
        <v>90</v>
      </c>
      <c r="H16" s="1">
        <v>0</v>
      </c>
      <c r="I16" s="8">
        <f>SUM(G15:G20)</f>
        <v>102</v>
      </c>
      <c r="J16" s="1">
        <v>43</v>
      </c>
      <c r="K16" s="1">
        <v>0</v>
      </c>
      <c r="L16" s="8">
        <f>SUM(J15:J20)</f>
        <v>55</v>
      </c>
      <c r="M16" s="1">
        <v>63</v>
      </c>
      <c r="N16" s="1">
        <v>0</v>
      </c>
      <c r="O16" s="8">
        <f>SUM(M15:M20)</f>
        <v>67</v>
      </c>
      <c r="P16" s="243"/>
    </row>
    <row r="17" spans="1:16" x14ac:dyDescent="0.3">
      <c r="A17" s="246"/>
      <c r="B17" s="1" t="s">
        <v>159</v>
      </c>
      <c r="C17" s="3">
        <v>0</v>
      </c>
      <c r="D17" s="9" t="s">
        <v>4</v>
      </c>
      <c r="E17" s="3">
        <v>0</v>
      </c>
      <c r="F17" s="9" t="s">
        <v>4</v>
      </c>
      <c r="G17" s="3">
        <v>6</v>
      </c>
      <c r="H17" s="3">
        <v>0</v>
      </c>
      <c r="I17" s="9" t="s">
        <v>4</v>
      </c>
      <c r="J17" s="3">
        <v>6</v>
      </c>
      <c r="K17" s="3">
        <v>0</v>
      </c>
      <c r="L17" s="9" t="s">
        <v>4</v>
      </c>
      <c r="M17" s="3">
        <v>2</v>
      </c>
      <c r="N17" s="3">
        <v>0</v>
      </c>
      <c r="O17" s="9" t="s">
        <v>4</v>
      </c>
      <c r="P17" s="243"/>
    </row>
    <row r="18" spans="1:16" x14ac:dyDescent="0.3">
      <c r="A18" s="246"/>
      <c r="B18" s="3" t="s">
        <v>7</v>
      </c>
      <c r="C18" s="1">
        <v>0</v>
      </c>
      <c r="D18" s="9">
        <v>0</v>
      </c>
      <c r="E18" s="1">
        <v>0</v>
      </c>
      <c r="F18" s="9">
        <v>0</v>
      </c>
      <c r="G18" s="1">
        <v>0</v>
      </c>
      <c r="H18" s="1">
        <v>0</v>
      </c>
      <c r="I18" s="9">
        <f>SUM(H15:H20)</f>
        <v>0</v>
      </c>
      <c r="J18" s="1">
        <v>0</v>
      </c>
      <c r="K18" s="1">
        <v>0</v>
      </c>
      <c r="L18" s="9">
        <f>SUM(K15:K20)</f>
        <v>0</v>
      </c>
      <c r="M18" s="1">
        <v>0</v>
      </c>
      <c r="N18" s="1">
        <v>0</v>
      </c>
      <c r="O18" s="9">
        <f>SUM(N15:N20)</f>
        <v>0</v>
      </c>
      <c r="P18" s="243"/>
    </row>
    <row r="19" spans="1:16" x14ac:dyDescent="0.3">
      <c r="A19" s="246"/>
      <c r="B19" s="1" t="s">
        <v>8</v>
      </c>
      <c r="C19" s="3">
        <v>0</v>
      </c>
      <c r="D19" s="9" t="s">
        <v>20</v>
      </c>
      <c r="E19" s="3">
        <v>0</v>
      </c>
      <c r="F19" s="9" t="s">
        <v>21</v>
      </c>
      <c r="G19" s="3">
        <v>0</v>
      </c>
      <c r="H19" s="3">
        <v>0</v>
      </c>
      <c r="I19" s="9" t="s">
        <v>22</v>
      </c>
      <c r="J19" s="3">
        <v>0</v>
      </c>
      <c r="K19" s="3">
        <v>0</v>
      </c>
      <c r="L19" s="9" t="s">
        <v>23</v>
      </c>
      <c r="M19" s="3">
        <v>0</v>
      </c>
      <c r="N19" s="3">
        <v>0</v>
      </c>
      <c r="O19" s="9" t="s">
        <v>24</v>
      </c>
      <c r="P19" s="243"/>
    </row>
    <row r="20" spans="1:16" ht="15" thickBot="1" x14ac:dyDescent="0.35">
      <c r="A20" s="247"/>
      <c r="B20" s="1" t="s">
        <v>11</v>
      </c>
      <c r="C20" s="6">
        <v>0</v>
      </c>
      <c r="D20" s="10">
        <f>SUM(D16,D18)</f>
        <v>0</v>
      </c>
      <c r="E20" s="6">
        <v>0</v>
      </c>
      <c r="F20" s="10">
        <f>SUM(F16,F18)</f>
        <v>0</v>
      </c>
      <c r="G20" s="6">
        <v>0</v>
      </c>
      <c r="H20" s="6">
        <v>0</v>
      </c>
      <c r="I20" s="10">
        <f>SUM(I16,I18)</f>
        <v>102</v>
      </c>
      <c r="J20" s="6">
        <v>0</v>
      </c>
      <c r="K20" s="6">
        <v>0</v>
      </c>
      <c r="L20" s="10">
        <f>SUM(L16,L18)</f>
        <v>55</v>
      </c>
      <c r="M20" s="6">
        <v>0</v>
      </c>
      <c r="N20" s="6">
        <v>0</v>
      </c>
      <c r="O20" s="10">
        <f>SUM(O16,O18)</f>
        <v>67</v>
      </c>
      <c r="P20" s="244"/>
    </row>
    <row r="21" spans="1:16" ht="15" thickTop="1" x14ac:dyDescent="0.3">
      <c r="A21" s="239" t="s">
        <v>156</v>
      </c>
      <c r="B21" s="7" t="s">
        <v>160</v>
      </c>
      <c r="C21" s="3"/>
      <c r="D21" s="8" t="s">
        <v>10</v>
      </c>
      <c r="E21" s="3">
        <v>0</v>
      </c>
      <c r="F21" s="8" t="s">
        <v>10</v>
      </c>
      <c r="G21" s="3">
        <v>5</v>
      </c>
      <c r="H21" s="3">
        <v>0</v>
      </c>
      <c r="I21" s="8" t="s">
        <v>10</v>
      </c>
      <c r="J21" s="3">
        <v>5</v>
      </c>
      <c r="K21" s="3">
        <v>0</v>
      </c>
      <c r="L21" s="8" t="s">
        <v>10</v>
      </c>
      <c r="M21" s="3"/>
      <c r="N21" s="3">
        <v>0</v>
      </c>
      <c r="O21" s="8" t="s">
        <v>10</v>
      </c>
      <c r="P21" s="242">
        <f t="shared" ref="P21" si="1">SUM(D26,F26,I26,L26,O26,N26)</f>
        <v>110</v>
      </c>
    </row>
    <row r="22" spans="1:16" x14ac:dyDescent="0.3">
      <c r="A22" s="240"/>
      <c r="B22" s="1" t="s">
        <v>158</v>
      </c>
      <c r="C22" s="1">
        <v>0</v>
      </c>
      <c r="D22" s="8">
        <f>SUM(C21:C26)</f>
        <v>0</v>
      </c>
      <c r="E22" s="1">
        <v>0</v>
      </c>
      <c r="F22" s="8">
        <f>SUM(E21:E26)</f>
        <v>0</v>
      </c>
      <c r="G22" s="1">
        <v>60</v>
      </c>
      <c r="H22" s="1">
        <v>0</v>
      </c>
      <c r="I22" s="8">
        <f>SUM(G21:G26)</f>
        <v>69</v>
      </c>
      <c r="J22" s="1">
        <v>32</v>
      </c>
      <c r="K22" s="1">
        <v>0</v>
      </c>
      <c r="L22" s="8">
        <f>SUM(J21:J26)</f>
        <v>41</v>
      </c>
      <c r="M22" s="1"/>
      <c r="N22" s="1">
        <v>0</v>
      </c>
      <c r="O22" s="8">
        <f>SUM(M21:M26)</f>
        <v>0</v>
      </c>
      <c r="P22" s="243"/>
    </row>
    <row r="23" spans="1:16" x14ac:dyDescent="0.3">
      <c r="A23" s="240"/>
      <c r="B23" s="1" t="s">
        <v>159</v>
      </c>
      <c r="C23" s="3">
        <v>0</v>
      </c>
      <c r="D23" s="9" t="s">
        <v>4</v>
      </c>
      <c r="E23" s="3">
        <v>0</v>
      </c>
      <c r="F23" s="9" t="s">
        <v>4</v>
      </c>
      <c r="G23" s="3">
        <v>4</v>
      </c>
      <c r="H23" s="3">
        <v>0</v>
      </c>
      <c r="I23" s="9" t="s">
        <v>4</v>
      </c>
      <c r="J23" s="3">
        <v>4</v>
      </c>
      <c r="K23" s="3">
        <v>0</v>
      </c>
      <c r="L23" s="9" t="s">
        <v>4</v>
      </c>
      <c r="M23" s="3"/>
      <c r="N23" s="3">
        <v>0</v>
      </c>
      <c r="O23" s="9" t="s">
        <v>4</v>
      </c>
      <c r="P23" s="243"/>
    </row>
    <row r="24" spans="1:16" x14ac:dyDescent="0.3">
      <c r="A24" s="240"/>
      <c r="B24" s="3" t="s">
        <v>7</v>
      </c>
      <c r="C24" s="1">
        <v>0</v>
      </c>
      <c r="D24" s="9">
        <v>0</v>
      </c>
      <c r="E24" s="1">
        <v>0</v>
      </c>
      <c r="F24" s="9">
        <v>0</v>
      </c>
      <c r="G24" s="1">
        <v>0</v>
      </c>
      <c r="H24" s="1">
        <v>0</v>
      </c>
      <c r="I24" s="9">
        <f>SUM(H21:H26)</f>
        <v>0</v>
      </c>
      <c r="J24" s="1">
        <v>0</v>
      </c>
      <c r="K24" s="1">
        <v>0</v>
      </c>
      <c r="L24" s="9">
        <f>SUM(K21:K26)</f>
        <v>0</v>
      </c>
      <c r="M24" s="1">
        <v>0</v>
      </c>
      <c r="N24" s="1">
        <v>0</v>
      </c>
      <c r="O24" s="9">
        <f>SUM(N21:N26)</f>
        <v>0</v>
      </c>
      <c r="P24" s="243"/>
    </row>
    <row r="25" spans="1:16" x14ac:dyDescent="0.3">
      <c r="A25" s="240"/>
      <c r="B25" s="1" t="s">
        <v>8</v>
      </c>
      <c r="C25" s="3">
        <v>0</v>
      </c>
      <c r="D25" s="9" t="s">
        <v>20</v>
      </c>
      <c r="E25" s="3">
        <v>0</v>
      </c>
      <c r="F25" s="9" t="s">
        <v>21</v>
      </c>
      <c r="G25" s="3">
        <v>0</v>
      </c>
      <c r="H25" s="3">
        <v>0</v>
      </c>
      <c r="I25" s="9" t="s">
        <v>22</v>
      </c>
      <c r="J25" s="3">
        <v>0</v>
      </c>
      <c r="K25" s="3">
        <v>0</v>
      </c>
      <c r="L25" s="9" t="s">
        <v>23</v>
      </c>
      <c r="M25" s="3">
        <v>0</v>
      </c>
      <c r="N25" s="3">
        <v>0</v>
      </c>
      <c r="O25" s="9" t="s">
        <v>24</v>
      </c>
      <c r="P25" s="243"/>
    </row>
    <row r="26" spans="1:16" ht="15" thickBot="1" x14ac:dyDescent="0.35">
      <c r="A26" s="241"/>
      <c r="B26" s="1" t="s">
        <v>11</v>
      </c>
      <c r="C26" s="6">
        <v>0</v>
      </c>
      <c r="D26" s="10">
        <f>SUM(D22,D24)</f>
        <v>0</v>
      </c>
      <c r="E26" s="6">
        <v>0</v>
      </c>
      <c r="F26" s="10">
        <f>SUM(F22,F24)</f>
        <v>0</v>
      </c>
      <c r="G26" s="6">
        <v>0</v>
      </c>
      <c r="H26" s="6">
        <v>0</v>
      </c>
      <c r="I26" s="10">
        <f>SUM(I22,I24)</f>
        <v>69</v>
      </c>
      <c r="J26" s="6">
        <v>0</v>
      </c>
      <c r="K26" s="6">
        <v>0</v>
      </c>
      <c r="L26" s="10">
        <f>SUM(L22,L24)</f>
        <v>41</v>
      </c>
      <c r="M26" s="6">
        <v>0</v>
      </c>
      <c r="N26" s="6">
        <v>0</v>
      </c>
      <c r="O26" s="10">
        <f>SUM(O22,O24)</f>
        <v>0</v>
      </c>
      <c r="P26" s="244"/>
    </row>
    <row r="27" spans="1:16" ht="15" thickTop="1" x14ac:dyDescent="0.3">
      <c r="A27" s="239" t="s">
        <v>157</v>
      </c>
      <c r="B27" s="7" t="s">
        <v>160</v>
      </c>
      <c r="C27" s="3"/>
      <c r="D27" s="8" t="s">
        <v>10</v>
      </c>
      <c r="E27" s="3">
        <v>0</v>
      </c>
      <c r="F27" s="8" t="s">
        <v>10</v>
      </c>
      <c r="G27" s="3">
        <v>10</v>
      </c>
      <c r="H27" s="3">
        <v>0</v>
      </c>
      <c r="I27" s="8" t="s">
        <v>10</v>
      </c>
      <c r="J27" s="3">
        <v>10</v>
      </c>
      <c r="K27" s="3">
        <v>0</v>
      </c>
      <c r="L27" s="8" t="s">
        <v>10</v>
      </c>
      <c r="M27" s="3"/>
      <c r="N27" s="3">
        <v>0</v>
      </c>
      <c r="O27" s="8" t="s">
        <v>10</v>
      </c>
      <c r="P27" s="242">
        <f t="shared" ref="P27" si="2">SUM(D32,F32,I32,L32,O32,N32)</f>
        <v>214</v>
      </c>
    </row>
    <row r="28" spans="1:16" x14ac:dyDescent="0.3">
      <c r="A28" s="240"/>
      <c r="B28" s="1" t="s">
        <v>158</v>
      </c>
      <c r="C28" s="1">
        <v>0</v>
      </c>
      <c r="D28" s="8">
        <f>SUM(C27:C32)</f>
        <v>0</v>
      </c>
      <c r="E28" s="1">
        <v>0</v>
      </c>
      <c r="F28" s="8">
        <f>SUM(E27:E32)</f>
        <v>0</v>
      </c>
      <c r="G28" s="1">
        <v>72</v>
      </c>
      <c r="H28" s="1">
        <v>0</v>
      </c>
      <c r="I28" s="8">
        <f>SUM(G27:G32)</f>
        <v>102</v>
      </c>
      <c r="J28" s="1">
        <v>82</v>
      </c>
      <c r="K28" s="1">
        <v>0</v>
      </c>
      <c r="L28" s="8">
        <f>SUM(J27:J32)</f>
        <v>112</v>
      </c>
      <c r="M28" s="1"/>
      <c r="N28" s="1">
        <v>0</v>
      </c>
      <c r="O28" s="8">
        <f>SUM(M27:M32)</f>
        <v>0</v>
      </c>
      <c r="P28" s="243"/>
    </row>
    <row r="29" spans="1:16" x14ac:dyDescent="0.3">
      <c r="A29" s="240"/>
      <c r="B29" s="1" t="s">
        <v>159</v>
      </c>
      <c r="C29" s="3">
        <v>0</v>
      </c>
      <c r="D29" s="9" t="s">
        <v>4</v>
      </c>
      <c r="E29" s="3">
        <v>0</v>
      </c>
      <c r="F29" s="9" t="s">
        <v>4</v>
      </c>
      <c r="G29" s="3">
        <v>20</v>
      </c>
      <c r="H29" s="3">
        <v>0</v>
      </c>
      <c r="I29" s="9" t="s">
        <v>4</v>
      </c>
      <c r="J29" s="3">
        <v>20</v>
      </c>
      <c r="K29" s="3">
        <v>0</v>
      </c>
      <c r="L29" s="9" t="s">
        <v>4</v>
      </c>
      <c r="M29" s="3"/>
      <c r="N29" s="3">
        <v>0</v>
      </c>
      <c r="O29" s="9" t="s">
        <v>4</v>
      </c>
      <c r="P29" s="243"/>
    </row>
    <row r="30" spans="1:16" x14ac:dyDescent="0.3">
      <c r="A30" s="240"/>
      <c r="B30" s="3" t="s">
        <v>7</v>
      </c>
      <c r="C30" s="1">
        <v>0</v>
      </c>
      <c r="D30" s="9">
        <v>0</v>
      </c>
      <c r="E30" s="1">
        <v>0</v>
      </c>
      <c r="F30" s="9">
        <v>0</v>
      </c>
      <c r="G30" s="1">
        <v>0</v>
      </c>
      <c r="H30" s="1">
        <v>0</v>
      </c>
      <c r="I30" s="9">
        <f>SUM(H27:H32)</f>
        <v>0</v>
      </c>
      <c r="J30" s="1">
        <v>0</v>
      </c>
      <c r="K30" s="1">
        <v>0</v>
      </c>
      <c r="L30" s="9">
        <f>SUM(K27:K32)</f>
        <v>0</v>
      </c>
      <c r="M30" s="1">
        <v>0</v>
      </c>
      <c r="N30" s="1">
        <v>0</v>
      </c>
      <c r="O30" s="9">
        <f>SUM(N27:N32)</f>
        <v>0</v>
      </c>
      <c r="P30" s="243"/>
    </row>
    <row r="31" spans="1:16" x14ac:dyDescent="0.3">
      <c r="A31" s="240"/>
      <c r="B31" s="1" t="s">
        <v>8</v>
      </c>
      <c r="C31" s="3">
        <v>0</v>
      </c>
      <c r="D31" s="9" t="s">
        <v>20</v>
      </c>
      <c r="E31" s="3">
        <v>0</v>
      </c>
      <c r="F31" s="9" t="s">
        <v>21</v>
      </c>
      <c r="G31" s="3">
        <v>0</v>
      </c>
      <c r="H31" s="3">
        <v>0</v>
      </c>
      <c r="I31" s="9" t="s">
        <v>22</v>
      </c>
      <c r="J31" s="3">
        <v>0</v>
      </c>
      <c r="K31" s="3">
        <v>0</v>
      </c>
      <c r="L31" s="9" t="s">
        <v>23</v>
      </c>
      <c r="M31" s="3">
        <v>0</v>
      </c>
      <c r="N31" s="3">
        <v>0</v>
      </c>
      <c r="O31" s="9" t="s">
        <v>24</v>
      </c>
      <c r="P31" s="243"/>
    </row>
    <row r="32" spans="1:16" ht="15" thickBot="1" x14ac:dyDescent="0.35">
      <c r="A32" s="241"/>
      <c r="B32" s="1" t="s">
        <v>11</v>
      </c>
      <c r="C32" s="6">
        <v>0</v>
      </c>
      <c r="D32" s="10">
        <f>SUM(D28,D30)</f>
        <v>0</v>
      </c>
      <c r="E32" s="6">
        <v>0</v>
      </c>
      <c r="F32" s="10">
        <f>SUM(F28,F30)</f>
        <v>0</v>
      </c>
      <c r="G32" s="6">
        <v>0</v>
      </c>
      <c r="H32" s="6">
        <v>0</v>
      </c>
      <c r="I32" s="10">
        <f>SUM(I28,I30)</f>
        <v>102</v>
      </c>
      <c r="J32" s="6">
        <v>0</v>
      </c>
      <c r="K32" s="6">
        <v>0</v>
      </c>
      <c r="L32" s="10">
        <f>SUM(L28,L30)</f>
        <v>112</v>
      </c>
      <c r="M32" s="6">
        <v>0</v>
      </c>
      <c r="N32" s="6">
        <v>0</v>
      </c>
      <c r="O32" s="10">
        <f>SUM(O28,O30)</f>
        <v>0</v>
      </c>
      <c r="P32" s="244"/>
    </row>
    <row r="33" spans="1:16" ht="15" thickTop="1" x14ac:dyDescent="0.3">
      <c r="A33" s="239" t="s">
        <v>161</v>
      </c>
      <c r="B33" s="7" t="s">
        <v>160</v>
      </c>
      <c r="C33" s="3"/>
      <c r="D33" s="8" t="s">
        <v>10</v>
      </c>
      <c r="E33" s="3">
        <v>0</v>
      </c>
      <c r="F33" s="8" t="s">
        <v>10</v>
      </c>
      <c r="G33" s="3">
        <v>0</v>
      </c>
      <c r="H33" s="3">
        <v>0</v>
      </c>
      <c r="I33" s="8" t="s">
        <v>10</v>
      </c>
      <c r="J33" s="3">
        <v>6</v>
      </c>
      <c r="K33" s="3">
        <v>0</v>
      </c>
      <c r="L33" s="8" t="s">
        <v>10</v>
      </c>
      <c r="M33" s="3">
        <v>2</v>
      </c>
      <c r="N33" s="3">
        <v>0</v>
      </c>
      <c r="O33" s="8" t="s">
        <v>10</v>
      </c>
      <c r="P33" s="242">
        <f t="shared" ref="P33" si="3">SUM(D38,F38,I38,L38,O38,N38)</f>
        <v>141</v>
      </c>
    </row>
    <row r="34" spans="1:16" x14ac:dyDescent="0.3">
      <c r="A34" s="240"/>
      <c r="B34" s="1" t="s">
        <v>158</v>
      </c>
      <c r="C34" s="1">
        <v>0</v>
      </c>
      <c r="D34" s="8">
        <f>SUM(C33:C38)</f>
        <v>0</v>
      </c>
      <c r="E34" s="1">
        <v>0</v>
      </c>
      <c r="F34" s="8">
        <f>SUM(E33:E38)</f>
        <v>0</v>
      </c>
      <c r="G34" s="1">
        <v>0</v>
      </c>
      <c r="H34" s="1">
        <v>0</v>
      </c>
      <c r="I34" s="8">
        <f>SUM(G33:G38)</f>
        <v>0</v>
      </c>
      <c r="J34" s="1">
        <v>95</v>
      </c>
      <c r="K34" s="1">
        <v>0</v>
      </c>
      <c r="L34" s="8">
        <f>SUM(J33:J38)</f>
        <v>105</v>
      </c>
      <c r="M34" s="1">
        <v>32</v>
      </c>
      <c r="N34" s="1">
        <v>0</v>
      </c>
      <c r="O34" s="8">
        <f>SUM(M33:M38)</f>
        <v>36</v>
      </c>
      <c r="P34" s="243"/>
    </row>
    <row r="35" spans="1:16" x14ac:dyDescent="0.3">
      <c r="A35" s="240"/>
      <c r="B35" s="1" t="s">
        <v>159</v>
      </c>
      <c r="C35" s="3">
        <v>0</v>
      </c>
      <c r="D35" s="9" t="s">
        <v>4</v>
      </c>
      <c r="E35" s="3">
        <v>0</v>
      </c>
      <c r="F35" s="9" t="s">
        <v>4</v>
      </c>
      <c r="G35" s="3">
        <v>0</v>
      </c>
      <c r="H35" s="3">
        <v>0</v>
      </c>
      <c r="I35" s="9" t="s">
        <v>4</v>
      </c>
      <c r="J35" s="3">
        <v>4</v>
      </c>
      <c r="K35" s="3">
        <v>0</v>
      </c>
      <c r="L35" s="9" t="s">
        <v>4</v>
      </c>
      <c r="M35" s="3">
        <v>2</v>
      </c>
      <c r="N35" s="3">
        <v>0</v>
      </c>
      <c r="O35" s="9" t="s">
        <v>4</v>
      </c>
      <c r="P35" s="243"/>
    </row>
    <row r="36" spans="1:16" x14ac:dyDescent="0.3">
      <c r="A36" s="240"/>
      <c r="B36" s="3" t="s">
        <v>7</v>
      </c>
      <c r="C36" s="1">
        <v>0</v>
      </c>
      <c r="D36" s="9">
        <v>0</v>
      </c>
      <c r="E36" s="1">
        <v>0</v>
      </c>
      <c r="F36" s="9">
        <v>0</v>
      </c>
      <c r="G36" s="1">
        <v>0</v>
      </c>
      <c r="H36" s="1">
        <v>0</v>
      </c>
      <c r="I36" s="9">
        <f>SUM(H33:H38)</f>
        <v>0</v>
      </c>
      <c r="J36" s="1">
        <v>0</v>
      </c>
      <c r="K36" s="1">
        <v>0</v>
      </c>
      <c r="L36" s="9">
        <f>SUM(K33:K38)</f>
        <v>0</v>
      </c>
      <c r="M36" s="1">
        <v>0</v>
      </c>
      <c r="N36" s="1">
        <v>0</v>
      </c>
      <c r="O36" s="9">
        <f>SUM(N33:N38)</f>
        <v>0</v>
      </c>
      <c r="P36" s="243"/>
    </row>
    <row r="37" spans="1:16" x14ac:dyDescent="0.3">
      <c r="A37" s="240"/>
      <c r="B37" s="1" t="s">
        <v>8</v>
      </c>
      <c r="C37" s="3">
        <v>0</v>
      </c>
      <c r="D37" s="9" t="s">
        <v>20</v>
      </c>
      <c r="E37" s="3">
        <v>0</v>
      </c>
      <c r="F37" s="9" t="s">
        <v>21</v>
      </c>
      <c r="G37" s="3">
        <v>0</v>
      </c>
      <c r="H37" s="3">
        <v>0</v>
      </c>
      <c r="I37" s="9" t="s">
        <v>22</v>
      </c>
      <c r="J37" s="3">
        <v>0</v>
      </c>
      <c r="K37" s="3">
        <v>0</v>
      </c>
      <c r="L37" s="9" t="s">
        <v>23</v>
      </c>
      <c r="M37" s="3">
        <v>0</v>
      </c>
      <c r="N37" s="3">
        <v>0</v>
      </c>
      <c r="O37" s="9" t="s">
        <v>24</v>
      </c>
      <c r="P37" s="243"/>
    </row>
    <row r="38" spans="1:16" ht="15" thickBot="1" x14ac:dyDescent="0.35">
      <c r="A38" s="241"/>
      <c r="B38" s="1" t="s">
        <v>11</v>
      </c>
      <c r="C38" s="6">
        <v>0</v>
      </c>
      <c r="D38" s="10">
        <f>SUM(D34,D36)</f>
        <v>0</v>
      </c>
      <c r="E38" s="6">
        <v>0</v>
      </c>
      <c r="F38" s="10">
        <f>SUM(F34,F36)</f>
        <v>0</v>
      </c>
      <c r="G38" s="6">
        <v>0</v>
      </c>
      <c r="H38" s="6">
        <v>0</v>
      </c>
      <c r="I38" s="10">
        <f>SUM(I34,I36)</f>
        <v>0</v>
      </c>
      <c r="J38" s="6">
        <v>0</v>
      </c>
      <c r="K38" s="6">
        <v>0</v>
      </c>
      <c r="L38" s="10">
        <f>SUM(L34,L36)</f>
        <v>105</v>
      </c>
      <c r="M38" s="6">
        <v>0</v>
      </c>
      <c r="N38" s="6">
        <v>0</v>
      </c>
      <c r="O38" s="10">
        <f>SUM(O34,O36)</f>
        <v>36</v>
      </c>
      <c r="P38" s="244"/>
    </row>
    <row r="39" spans="1:16" ht="15" thickTop="1" x14ac:dyDescent="0.3">
      <c r="A39" s="239" t="s">
        <v>162</v>
      </c>
      <c r="B39" s="7" t="s">
        <v>160</v>
      </c>
      <c r="C39" s="3"/>
      <c r="D39" s="8" t="s">
        <v>10</v>
      </c>
      <c r="E39" s="3">
        <v>0</v>
      </c>
      <c r="F39" s="8" t="s">
        <v>10</v>
      </c>
      <c r="G39" s="3">
        <v>0</v>
      </c>
      <c r="H39" s="3">
        <v>0</v>
      </c>
      <c r="I39" s="8" t="s">
        <v>10</v>
      </c>
      <c r="J39" s="3"/>
      <c r="K39" s="3">
        <v>0</v>
      </c>
      <c r="L39" s="8" t="s">
        <v>10</v>
      </c>
      <c r="M39" s="3">
        <v>40</v>
      </c>
      <c r="N39" s="3">
        <v>0</v>
      </c>
      <c r="O39" s="8" t="s">
        <v>10</v>
      </c>
      <c r="P39" s="242">
        <f t="shared" ref="P39" si="4">SUM(D44,F44,I44,L44,O44)</f>
        <v>407</v>
      </c>
    </row>
    <row r="40" spans="1:16" x14ac:dyDescent="0.3">
      <c r="A40" s="240"/>
      <c r="B40" s="1" t="s">
        <v>158</v>
      </c>
      <c r="C40" s="1">
        <v>0</v>
      </c>
      <c r="D40" s="8">
        <f>SUM(C39:C44)</f>
        <v>0</v>
      </c>
      <c r="E40" s="1">
        <v>0</v>
      </c>
      <c r="F40" s="8">
        <f>SUM(E39:E44)</f>
        <v>0</v>
      </c>
      <c r="G40" s="1">
        <v>0</v>
      </c>
      <c r="H40" s="1">
        <v>0</v>
      </c>
      <c r="I40" s="8">
        <f>SUM(G39:G44)</f>
        <v>0</v>
      </c>
      <c r="J40" s="1"/>
      <c r="K40" s="1">
        <v>0</v>
      </c>
      <c r="L40" s="8">
        <f>SUM(J39:J44)</f>
        <v>0</v>
      </c>
      <c r="M40" s="1">
        <v>300</v>
      </c>
      <c r="N40" s="1">
        <v>0</v>
      </c>
      <c r="O40" s="8">
        <f>SUM(M39:M44)</f>
        <v>407</v>
      </c>
      <c r="P40" s="243"/>
    </row>
    <row r="41" spans="1:16" x14ac:dyDescent="0.3">
      <c r="A41" s="240"/>
      <c r="B41" s="1" t="s">
        <v>159</v>
      </c>
      <c r="C41" s="3">
        <v>0</v>
      </c>
      <c r="D41" s="9" t="s">
        <v>4</v>
      </c>
      <c r="E41" s="3">
        <v>0</v>
      </c>
      <c r="F41" s="9" t="s">
        <v>4</v>
      </c>
      <c r="G41" s="3">
        <v>0</v>
      </c>
      <c r="H41" s="3">
        <v>0</v>
      </c>
      <c r="I41" s="9" t="s">
        <v>4</v>
      </c>
      <c r="J41" s="3"/>
      <c r="K41" s="3">
        <v>0</v>
      </c>
      <c r="L41" s="9" t="s">
        <v>4</v>
      </c>
      <c r="M41" s="3">
        <v>20</v>
      </c>
      <c r="N41" s="3">
        <v>0</v>
      </c>
      <c r="O41" s="9" t="s">
        <v>4</v>
      </c>
      <c r="P41" s="243"/>
    </row>
    <row r="42" spans="1:16" x14ac:dyDescent="0.3">
      <c r="A42" s="240"/>
      <c r="B42" s="3" t="s">
        <v>164</v>
      </c>
      <c r="C42" s="1">
        <v>0</v>
      </c>
      <c r="D42" s="9">
        <v>0</v>
      </c>
      <c r="E42" s="1">
        <v>0</v>
      </c>
      <c r="F42" s="9">
        <v>0</v>
      </c>
      <c r="G42" s="1">
        <v>0</v>
      </c>
      <c r="H42" s="1">
        <v>0</v>
      </c>
      <c r="I42" s="9">
        <f>SUM(H39:H44)</f>
        <v>0</v>
      </c>
      <c r="J42" s="1">
        <v>0</v>
      </c>
      <c r="K42" s="1">
        <v>0</v>
      </c>
      <c r="L42" s="9">
        <f>SUM(K39:K44)</f>
        <v>0</v>
      </c>
      <c r="M42" s="1">
        <v>7</v>
      </c>
      <c r="N42" s="1">
        <v>0</v>
      </c>
      <c r="O42" s="9">
        <f>SUM(N39:N44)</f>
        <v>0</v>
      </c>
      <c r="P42" s="243"/>
    </row>
    <row r="43" spans="1:16" ht="27" thickBot="1" x14ac:dyDescent="0.35">
      <c r="A43" s="240"/>
      <c r="B43" s="144" t="s">
        <v>165</v>
      </c>
      <c r="C43" s="3">
        <v>0</v>
      </c>
      <c r="D43" s="9" t="s">
        <v>20</v>
      </c>
      <c r="E43" s="3">
        <v>0</v>
      </c>
      <c r="F43" s="9" t="s">
        <v>21</v>
      </c>
      <c r="G43" s="3">
        <v>0</v>
      </c>
      <c r="H43" s="3">
        <v>0</v>
      </c>
      <c r="I43" s="9" t="s">
        <v>22</v>
      </c>
      <c r="J43" s="3">
        <v>0</v>
      </c>
      <c r="K43" s="3">
        <v>0</v>
      </c>
      <c r="L43" s="9" t="s">
        <v>23</v>
      </c>
      <c r="M43" s="3">
        <v>40</v>
      </c>
      <c r="N43" s="3">
        <v>0</v>
      </c>
      <c r="O43" s="9" t="s">
        <v>24</v>
      </c>
      <c r="P43" s="243"/>
    </row>
    <row r="44" spans="1:16" ht="15.6" thickTop="1" thickBot="1" x14ac:dyDescent="0.35">
      <c r="A44" s="241"/>
      <c r="B44" s="1" t="s">
        <v>11</v>
      </c>
      <c r="C44" s="6">
        <v>0</v>
      </c>
      <c r="D44" s="10">
        <f>SUM(D40,D42)</f>
        <v>0</v>
      </c>
      <c r="E44" s="6">
        <v>0</v>
      </c>
      <c r="F44" s="10">
        <f>SUM(F40,F42)</f>
        <v>0</v>
      </c>
      <c r="G44" s="6">
        <v>0</v>
      </c>
      <c r="H44" s="6">
        <v>0</v>
      </c>
      <c r="I44" s="10">
        <f>SUM(I40,I42)</f>
        <v>0</v>
      </c>
      <c r="J44" s="6">
        <v>0</v>
      </c>
      <c r="K44" s="6">
        <v>0</v>
      </c>
      <c r="L44" s="10">
        <f>SUM(L40,L42)</f>
        <v>0</v>
      </c>
      <c r="M44" s="6">
        <v>0</v>
      </c>
      <c r="N44" s="6">
        <v>0</v>
      </c>
      <c r="O44" s="10">
        <f>SUM(O40,O42)</f>
        <v>407</v>
      </c>
      <c r="P44" s="244"/>
    </row>
    <row r="45" spans="1:16" ht="15" thickTop="1" x14ac:dyDescent="0.3">
      <c r="A45" s="239" t="s">
        <v>163</v>
      </c>
      <c r="B45" s="7" t="s">
        <v>160</v>
      </c>
      <c r="C45" s="3"/>
      <c r="D45" s="8" t="s">
        <v>10</v>
      </c>
      <c r="E45" s="3">
        <v>0</v>
      </c>
      <c r="F45" s="8" t="s">
        <v>10</v>
      </c>
      <c r="G45" s="3">
        <v>0</v>
      </c>
      <c r="H45" s="3">
        <v>0</v>
      </c>
      <c r="I45" s="8" t="s">
        <v>10</v>
      </c>
      <c r="J45" s="3"/>
      <c r="K45" s="3">
        <v>0</v>
      </c>
      <c r="L45" s="8" t="s">
        <v>10</v>
      </c>
      <c r="M45" s="3">
        <v>18</v>
      </c>
      <c r="N45" s="3">
        <v>0</v>
      </c>
      <c r="O45" s="8" t="s">
        <v>10</v>
      </c>
      <c r="P45" s="242">
        <f t="shared" ref="P45" si="5">SUM(D50,F50,I50,L50,O50)</f>
        <v>249</v>
      </c>
    </row>
    <row r="46" spans="1:16" x14ac:dyDescent="0.3">
      <c r="A46" s="240"/>
      <c r="B46" s="1" t="s">
        <v>158</v>
      </c>
      <c r="C46" s="1">
        <v>0</v>
      </c>
      <c r="D46" s="8">
        <f>SUM(C45:C50)</f>
        <v>0</v>
      </c>
      <c r="E46" s="1">
        <v>0</v>
      </c>
      <c r="F46" s="8">
        <f>SUM(E45:E50)</f>
        <v>0</v>
      </c>
      <c r="G46" s="1">
        <v>0</v>
      </c>
      <c r="H46" s="1">
        <v>0</v>
      </c>
      <c r="I46" s="8">
        <f>SUM(G45:G50)</f>
        <v>0</v>
      </c>
      <c r="J46" s="1"/>
      <c r="K46" s="1">
        <v>0</v>
      </c>
      <c r="L46" s="8">
        <f>SUM(J45:J50)</f>
        <v>0</v>
      </c>
      <c r="M46" s="1">
        <v>194</v>
      </c>
      <c r="N46" s="1">
        <v>0</v>
      </c>
      <c r="O46" s="8">
        <f>SUM(M45:M50)</f>
        <v>249</v>
      </c>
      <c r="P46" s="243"/>
    </row>
    <row r="47" spans="1:16" x14ac:dyDescent="0.3">
      <c r="A47" s="240"/>
      <c r="B47" s="1" t="s">
        <v>159</v>
      </c>
      <c r="C47" s="3">
        <v>0</v>
      </c>
      <c r="D47" s="9" t="s">
        <v>4</v>
      </c>
      <c r="E47" s="3">
        <v>0</v>
      </c>
      <c r="F47" s="9" t="s">
        <v>4</v>
      </c>
      <c r="G47" s="3">
        <v>0</v>
      </c>
      <c r="H47" s="3">
        <v>0</v>
      </c>
      <c r="I47" s="9" t="s">
        <v>4</v>
      </c>
      <c r="J47" s="3"/>
      <c r="K47" s="3">
        <v>0</v>
      </c>
      <c r="L47" s="9" t="s">
        <v>4</v>
      </c>
      <c r="M47" s="3">
        <v>7</v>
      </c>
      <c r="N47" s="3">
        <v>0</v>
      </c>
      <c r="O47" s="9" t="s">
        <v>4</v>
      </c>
      <c r="P47" s="243"/>
    </row>
    <row r="48" spans="1:16" x14ac:dyDescent="0.3">
      <c r="A48" s="240"/>
      <c r="B48" s="3" t="s">
        <v>164</v>
      </c>
      <c r="C48" s="1">
        <v>0</v>
      </c>
      <c r="D48" s="9">
        <v>0</v>
      </c>
      <c r="E48" s="1">
        <v>0</v>
      </c>
      <c r="F48" s="9">
        <v>0</v>
      </c>
      <c r="G48" s="1">
        <v>0</v>
      </c>
      <c r="H48" s="1">
        <v>0</v>
      </c>
      <c r="I48" s="9">
        <f>SUM(H45:H50)</f>
        <v>0</v>
      </c>
      <c r="J48" s="1">
        <v>0</v>
      </c>
      <c r="K48" s="1">
        <v>0</v>
      </c>
      <c r="L48" s="9">
        <f>SUM(K45:K50)</f>
        <v>0</v>
      </c>
      <c r="M48" s="1">
        <v>8</v>
      </c>
      <c r="N48" s="1">
        <v>0</v>
      </c>
      <c r="O48" s="9">
        <f>SUM(N45:N50)</f>
        <v>0</v>
      </c>
      <c r="P48" s="243"/>
    </row>
    <row r="49" spans="1:16" ht="27" thickBot="1" x14ac:dyDescent="0.35">
      <c r="A49" s="240"/>
      <c r="B49" s="145" t="s">
        <v>165</v>
      </c>
      <c r="C49" s="3">
        <v>0</v>
      </c>
      <c r="D49" s="9" t="s">
        <v>20</v>
      </c>
      <c r="E49" s="3">
        <v>0</v>
      </c>
      <c r="F49" s="9" t="s">
        <v>21</v>
      </c>
      <c r="G49" s="3">
        <v>0</v>
      </c>
      <c r="H49" s="3">
        <v>0</v>
      </c>
      <c r="I49" s="9" t="s">
        <v>22</v>
      </c>
      <c r="J49" s="3">
        <v>0</v>
      </c>
      <c r="K49" s="3">
        <v>0</v>
      </c>
      <c r="L49" s="9" t="s">
        <v>23</v>
      </c>
      <c r="M49" s="3">
        <v>22</v>
      </c>
      <c r="N49" s="3">
        <v>0</v>
      </c>
      <c r="O49" s="9" t="s">
        <v>24</v>
      </c>
      <c r="P49" s="243"/>
    </row>
    <row r="50" spans="1:16" ht="15.6" thickTop="1" thickBot="1" x14ac:dyDescent="0.35">
      <c r="A50" s="241"/>
      <c r="B50" s="1"/>
      <c r="C50" s="6">
        <v>0</v>
      </c>
      <c r="D50" s="10">
        <f>SUM(D46,D48)</f>
        <v>0</v>
      </c>
      <c r="E50" s="6">
        <v>0</v>
      </c>
      <c r="F50" s="10">
        <f>SUM(F46,F48)</f>
        <v>0</v>
      </c>
      <c r="G50" s="6">
        <v>0</v>
      </c>
      <c r="H50" s="6">
        <v>0</v>
      </c>
      <c r="I50" s="10">
        <f>SUM(I46,I48)</f>
        <v>0</v>
      </c>
      <c r="J50" s="6">
        <v>0</v>
      </c>
      <c r="K50" s="6">
        <v>0</v>
      </c>
      <c r="L50" s="10">
        <f>SUM(L46,L48)</f>
        <v>0</v>
      </c>
      <c r="M50" s="6">
        <v>0</v>
      </c>
      <c r="N50" s="6">
        <v>0</v>
      </c>
      <c r="O50" s="10">
        <f>SUM(O46,O48)</f>
        <v>249</v>
      </c>
      <c r="P50" s="244"/>
    </row>
    <row r="51" spans="1:16" ht="29.4" thickTop="1" x14ac:dyDescent="0.3">
      <c r="A51" s="239" t="s">
        <v>0</v>
      </c>
      <c r="B51" s="55" t="s">
        <v>61</v>
      </c>
      <c r="C51" s="3">
        <v>36</v>
      </c>
      <c r="D51" s="8" t="s">
        <v>10</v>
      </c>
      <c r="E51" s="3">
        <v>36</v>
      </c>
      <c r="F51" s="8" t="s">
        <v>10</v>
      </c>
      <c r="G51" s="3">
        <v>0</v>
      </c>
      <c r="H51" s="3">
        <v>0</v>
      </c>
      <c r="I51" s="8" t="s">
        <v>10</v>
      </c>
      <c r="J51" s="3">
        <v>0</v>
      </c>
      <c r="K51" s="3">
        <v>0</v>
      </c>
      <c r="L51" s="8" t="s">
        <v>10</v>
      </c>
      <c r="M51" s="3">
        <v>0</v>
      </c>
      <c r="N51" s="3">
        <v>0</v>
      </c>
      <c r="O51" s="8" t="s">
        <v>10</v>
      </c>
      <c r="P51" s="242">
        <f>SUM(D56,F56,I56,L56,O56)</f>
        <v>1090</v>
      </c>
    </row>
    <row r="52" spans="1:16" x14ac:dyDescent="0.3">
      <c r="A52" s="240"/>
      <c r="B52" s="1" t="s">
        <v>62</v>
      </c>
      <c r="C52" s="1">
        <v>18</v>
      </c>
      <c r="D52" s="8">
        <f>SUM(C51:C70)</f>
        <v>233</v>
      </c>
      <c r="E52" s="1">
        <v>18</v>
      </c>
      <c r="F52" s="8">
        <f>SUM(E51:E70)</f>
        <v>324</v>
      </c>
      <c r="G52" s="1">
        <v>0</v>
      </c>
      <c r="H52" s="1">
        <v>0</v>
      </c>
      <c r="I52" s="8">
        <f>SUM(G51:G70)</f>
        <v>231</v>
      </c>
      <c r="J52" s="1"/>
      <c r="K52" s="1">
        <v>0</v>
      </c>
      <c r="L52" s="8">
        <f>SUM(J51:J70)</f>
        <v>193</v>
      </c>
      <c r="M52" s="1">
        <v>0</v>
      </c>
      <c r="N52" s="1">
        <v>0</v>
      </c>
      <c r="O52" s="8">
        <f>SUM(M51:M70)</f>
        <v>109</v>
      </c>
      <c r="P52" s="243"/>
    </row>
    <row r="53" spans="1:16" x14ac:dyDescent="0.3">
      <c r="A53" s="240"/>
      <c r="B53" s="13" t="s">
        <v>58</v>
      </c>
      <c r="C53" s="3">
        <v>56</v>
      </c>
      <c r="D53" s="9" t="s">
        <v>4</v>
      </c>
      <c r="E53" s="3">
        <v>72</v>
      </c>
      <c r="F53" s="9" t="s">
        <v>4</v>
      </c>
      <c r="G53" s="3"/>
      <c r="H53" s="3"/>
      <c r="I53" s="9" t="s">
        <v>4</v>
      </c>
      <c r="J53" s="3">
        <v>0</v>
      </c>
      <c r="K53" s="3">
        <v>0</v>
      </c>
      <c r="L53" s="9" t="s">
        <v>4</v>
      </c>
      <c r="M53" s="3">
        <v>0</v>
      </c>
      <c r="N53" s="3">
        <v>0</v>
      </c>
      <c r="O53" s="9" t="s">
        <v>4</v>
      </c>
      <c r="P53" s="243"/>
    </row>
    <row r="54" spans="1:16" x14ac:dyDescent="0.3">
      <c r="A54" s="240"/>
      <c r="B54" s="13" t="s">
        <v>57</v>
      </c>
      <c r="C54" s="3">
        <v>15</v>
      </c>
      <c r="D54" s="9">
        <v>0</v>
      </c>
      <c r="E54" s="3">
        <v>36</v>
      </c>
      <c r="F54" s="9">
        <v>0</v>
      </c>
      <c r="G54" s="3"/>
      <c r="H54" s="3"/>
      <c r="I54" s="9">
        <f>SUM(H51:H70)</f>
        <v>0</v>
      </c>
      <c r="J54" s="3"/>
      <c r="K54" s="3"/>
      <c r="L54" s="9">
        <f>SUM(K51:K70)</f>
        <v>0</v>
      </c>
      <c r="M54" s="3"/>
      <c r="N54" s="3"/>
      <c r="O54" s="9">
        <f>SUM(N51:N70)</f>
        <v>0</v>
      </c>
      <c r="P54" s="243"/>
    </row>
    <row r="55" spans="1:16" ht="26.4" x14ac:dyDescent="0.3">
      <c r="A55" s="240"/>
      <c r="B55" s="13" t="s">
        <v>63</v>
      </c>
      <c r="C55" s="3">
        <v>36</v>
      </c>
      <c r="D55" s="9" t="s">
        <v>20</v>
      </c>
      <c r="E55" s="3"/>
      <c r="F55" s="9" t="s">
        <v>21</v>
      </c>
      <c r="G55" s="3"/>
      <c r="H55" s="3"/>
      <c r="I55" s="9" t="s">
        <v>22</v>
      </c>
      <c r="J55" s="3"/>
      <c r="K55" s="3"/>
      <c r="L55" s="9" t="s">
        <v>23</v>
      </c>
      <c r="M55" s="3"/>
      <c r="N55" s="3"/>
      <c r="O55" s="9" t="s">
        <v>24</v>
      </c>
      <c r="P55" s="243"/>
    </row>
    <row r="56" spans="1:16" x14ac:dyDescent="0.3">
      <c r="A56" s="240"/>
      <c r="B56" s="13" t="s">
        <v>64</v>
      </c>
      <c r="C56" s="3">
        <v>36</v>
      </c>
      <c r="D56" s="9">
        <f>SUM(D52,D54)</f>
        <v>233</v>
      </c>
      <c r="E56" s="3"/>
      <c r="F56" s="9">
        <f>SUM(F52,F54)</f>
        <v>324</v>
      </c>
      <c r="G56" s="3"/>
      <c r="H56" s="3"/>
      <c r="I56" s="9">
        <f>SUM(I52,I54)</f>
        <v>231</v>
      </c>
      <c r="J56" s="3"/>
      <c r="K56" s="3"/>
      <c r="L56" s="9">
        <f>SUM(L52,L54)</f>
        <v>193</v>
      </c>
      <c r="M56" s="3"/>
      <c r="N56" s="3"/>
      <c r="O56" s="9">
        <f>SUM(O52,O54)</f>
        <v>109</v>
      </c>
      <c r="P56" s="243"/>
    </row>
    <row r="57" spans="1:16" x14ac:dyDescent="0.3">
      <c r="A57" s="240"/>
      <c r="B57" s="13" t="s">
        <v>65</v>
      </c>
      <c r="C57" s="3">
        <v>36</v>
      </c>
      <c r="D57" s="8"/>
      <c r="E57" s="3">
        <v>36</v>
      </c>
      <c r="F57" s="9"/>
      <c r="G57" s="3"/>
      <c r="H57" s="3"/>
      <c r="I57" s="9"/>
      <c r="J57" s="3"/>
      <c r="K57" s="3"/>
      <c r="L57" s="9"/>
      <c r="M57" s="3"/>
      <c r="N57" s="3"/>
      <c r="O57" s="9"/>
      <c r="P57" s="243"/>
    </row>
    <row r="58" spans="1:16" x14ac:dyDescent="0.3">
      <c r="A58" s="240"/>
      <c r="B58" s="13" t="s">
        <v>66</v>
      </c>
      <c r="C58" s="3"/>
      <c r="D58" s="8"/>
      <c r="E58" s="3">
        <v>108</v>
      </c>
      <c r="F58" s="9"/>
      <c r="G58" s="3"/>
      <c r="H58" s="3"/>
      <c r="I58" s="9"/>
      <c r="J58" s="3"/>
      <c r="K58" s="3"/>
      <c r="L58" s="9"/>
      <c r="M58" s="3"/>
      <c r="N58" s="3"/>
      <c r="O58" s="9"/>
      <c r="P58" s="243"/>
    </row>
    <row r="59" spans="1:16" x14ac:dyDescent="0.3">
      <c r="A59" s="240"/>
      <c r="B59" s="13" t="s">
        <v>27</v>
      </c>
      <c r="C59" s="3"/>
      <c r="D59" s="8"/>
      <c r="E59" s="3">
        <v>18</v>
      </c>
      <c r="F59" s="9"/>
      <c r="G59" s="3"/>
      <c r="H59" s="3"/>
      <c r="I59" s="9"/>
      <c r="J59" s="3"/>
      <c r="K59" s="3"/>
      <c r="L59" s="9"/>
      <c r="M59" s="3"/>
      <c r="N59" s="3"/>
      <c r="O59" s="9"/>
      <c r="P59" s="243"/>
    </row>
    <row r="60" spans="1:16" x14ac:dyDescent="0.3">
      <c r="A60" s="240"/>
      <c r="B60" s="13" t="s">
        <v>166</v>
      </c>
      <c r="C60" s="3"/>
      <c r="D60" s="8"/>
      <c r="E60" s="3"/>
      <c r="F60" s="9"/>
      <c r="G60" s="3">
        <v>36</v>
      </c>
      <c r="H60" s="3"/>
      <c r="I60" s="9"/>
      <c r="J60" s="3">
        <v>36</v>
      </c>
      <c r="K60" s="3"/>
      <c r="L60" s="9"/>
      <c r="M60" s="3">
        <v>15</v>
      </c>
      <c r="N60" s="3"/>
      <c r="O60" s="9"/>
      <c r="P60" s="243"/>
    </row>
    <row r="61" spans="1:16" x14ac:dyDescent="0.3">
      <c r="A61" s="240"/>
      <c r="B61" s="13" t="s">
        <v>160</v>
      </c>
      <c r="C61" s="3"/>
      <c r="D61" s="8"/>
      <c r="E61" s="3"/>
      <c r="F61" s="9"/>
      <c r="G61" s="3">
        <v>87</v>
      </c>
      <c r="H61" s="3"/>
      <c r="I61" s="9"/>
      <c r="J61" s="3">
        <v>45</v>
      </c>
      <c r="K61" s="3"/>
      <c r="L61" s="9"/>
      <c r="M61" s="3"/>
      <c r="N61" s="3"/>
      <c r="O61" s="9"/>
      <c r="P61" s="243"/>
    </row>
    <row r="62" spans="1:16" x14ac:dyDescent="0.3">
      <c r="A62" s="240"/>
      <c r="B62" s="13" t="s">
        <v>167</v>
      </c>
      <c r="C62" s="3"/>
      <c r="D62" s="8"/>
      <c r="E62" s="3"/>
      <c r="F62" s="9"/>
      <c r="G62" s="3">
        <v>36</v>
      </c>
      <c r="H62" s="3"/>
      <c r="I62" s="9"/>
      <c r="J62" s="3"/>
      <c r="K62" s="3"/>
      <c r="L62" s="9"/>
      <c r="M62" s="3">
        <v>31</v>
      </c>
      <c r="N62" s="3"/>
      <c r="O62" s="9"/>
      <c r="P62" s="243"/>
    </row>
    <row r="63" spans="1:16" x14ac:dyDescent="0.3">
      <c r="A63" s="240"/>
      <c r="B63" s="13" t="s">
        <v>158</v>
      </c>
      <c r="C63" s="3"/>
      <c r="D63" s="8"/>
      <c r="E63" s="3"/>
      <c r="F63" s="9"/>
      <c r="G63" s="3">
        <v>30</v>
      </c>
      <c r="H63" s="3"/>
      <c r="I63" s="9"/>
      <c r="J63" s="3">
        <v>72</v>
      </c>
      <c r="K63" s="3"/>
      <c r="L63" s="9"/>
      <c r="M63" s="3"/>
      <c r="N63" s="3"/>
      <c r="O63" s="9"/>
      <c r="P63" s="243"/>
    </row>
    <row r="64" spans="1:16" x14ac:dyDescent="0.3">
      <c r="A64" s="240"/>
      <c r="B64" s="13" t="s">
        <v>159</v>
      </c>
      <c r="C64" s="3"/>
      <c r="D64" s="8"/>
      <c r="E64" s="3"/>
      <c r="F64" s="9"/>
      <c r="G64" s="3">
        <v>42</v>
      </c>
      <c r="H64" s="3"/>
      <c r="I64" s="9"/>
      <c r="J64" s="3">
        <v>4</v>
      </c>
      <c r="K64" s="3"/>
      <c r="L64" s="9"/>
      <c r="M64" s="3"/>
      <c r="N64" s="3"/>
      <c r="O64" s="9"/>
      <c r="P64" s="243"/>
    </row>
    <row r="65" spans="1:16" ht="26.4" x14ac:dyDescent="0.3">
      <c r="A65" s="240"/>
      <c r="B65" s="13" t="s">
        <v>168</v>
      </c>
      <c r="C65" s="3"/>
      <c r="D65" s="8"/>
      <c r="E65" s="3"/>
      <c r="F65" s="9"/>
      <c r="G65" s="3"/>
      <c r="H65" s="3"/>
      <c r="I65" s="9"/>
      <c r="J65" s="3">
        <v>36</v>
      </c>
      <c r="K65" s="3"/>
      <c r="L65" s="9"/>
      <c r="M65" s="3">
        <v>16</v>
      </c>
      <c r="N65" s="3"/>
      <c r="O65" s="9"/>
      <c r="P65" s="243"/>
    </row>
    <row r="66" spans="1:16" x14ac:dyDescent="0.3">
      <c r="A66" s="240"/>
      <c r="B66" s="15" t="s">
        <v>28</v>
      </c>
      <c r="C66" s="3"/>
      <c r="D66" s="8"/>
      <c r="E66" s="3"/>
      <c r="F66" s="9"/>
      <c r="G66" s="3"/>
      <c r="H66" s="3"/>
      <c r="I66" s="9"/>
      <c r="J66" s="3"/>
      <c r="K66" s="3"/>
      <c r="L66" s="9"/>
      <c r="M66" s="3">
        <v>31</v>
      </c>
      <c r="N66" s="3"/>
      <c r="O66" s="9"/>
      <c r="P66" s="243"/>
    </row>
    <row r="67" spans="1:16" ht="27" thickBot="1" x14ac:dyDescent="0.35">
      <c r="A67" s="240"/>
      <c r="B67" s="56" t="s">
        <v>169</v>
      </c>
      <c r="C67" s="3"/>
      <c r="D67" s="8"/>
      <c r="E67" s="3"/>
      <c r="F67" s="9"/>
      <c r="G67" s="3"/>
      <c r="H67" s="3"/>
      <c r="I67" s="9"/>
      <c r="J67" s="3"/>
      <c r="K67" s="3"/>
      <c r="L67" s="9"/>
      <c r="M67" s="3">
        <v>16</v>
      </c>
      <c r="N67" s="3"/>
      <c r="O67" s="9"/>
      <c r="P67" s="243"/>
    </row>
    <row r="68" spans="1:16" ht="15" thickTop="1" x14ac:dyDescent="0.3">
      <c r="A68" s="240"/>
      <c r="B68" s="13"/>
      <c r="C68" s="3"/>
      <c r="D68" s="8"/>
      <c r="E68" s="3"/>
      <c r="F68" s="9"/>
      <c r="G68" s="3"/>
      <c r="H68" s="3"/>
      <c r="I68" s="9"/>
      <c r="J68" s="3"/>
      <c r="K68" s="3"/>
      <c r="L68" s="9"/>
      <c r="M68" s="3"/>
      <c r="N68" s="3"/>
      <c r="O68" s="9"/>
      <c r="P68" s="243"/>
    </row>
    <row r="69" spans="1:16" ht="15" thickBot="1" x14ac:dyDescent="0.35">
      <c r="A69" s="240"/>
      <c r="B69" s="15"/>
      <c r="C69" s="3">
        <v>0</v>
      </c>
      <c r="D69" s="9"/>
      <c r="E69" s="3"/>
      <c r="F69" s="9"/>
      <c r="G69" s="3"/>
      <c r="H69" s="3"/>
      <c r="I69" s="9"/>
      <c r="J69" s="3"/>
      <c r="K69" s="3"/>
      <c r="L69" s="9"/>
      <c r="M69" s="3"/>
      <c r="N69" s="3"/>
      <c r="O69" s="9"/>
      <c r="P69" s="243"/>
    </row>
    <row r="70" spans="1:16" ht="15.6" thickTop="1" thickBot="1" x14ac:dyDescent="0.35">
      <c r="A70" s="240"/>
      <c r="B70" s="16" t="s">
        <v>28</v>
      </c>
      <c r="C70" s="14">
        <v>0</v>
      </c>
      <c r="D70" s="17"/>
      <c r="E70" s="6">
        <v>0</v>
      </c>
      <c r="F70" s="10"/>
      <c r="G70" s="6">
        <v>0</v>
      </c>
      <c r="H70" s="6">
        <v>0</v>
      </c>
      <c r="I70" s="10"/>
      <c r="J70" s="6">
        <v>0</v>
      </c>
      <c r="K70" s="6">
        <v>0</v>
      </c>
      <c r="L70" s="10"/>
      <c r="M70" s="6"/>
      <c r="N70" s="6"/>
      <c r="O70" s="10"/>
      <c r="P70" s="243"/>
    </row>
    <row r="71" spans="1:16" ht="15" thickTop="1" x14ac:dyDescent="0.3">
      <c r="C71" s="242">
        <f>SUM(C3:C70)</f>
        <v>252</v>
      </c>
      <c r="E71" s="242">
        <f>SUM(E3:E70)</f>
        <v>324</v>
      </c>
      <c r="G71" s="3">
        <f>SUM(G3:G70)</f>
        <v>504</v>
      </c>
      <c r="H71" s="3">
        <f>SUM(H3:H70)</f>
        <v>0</v>
      </c>
      <c r="J71" s="3">
        <f>SUM(J3:J70)</f>
        <v>506</v>
      </c>
      <c r="K71" s="3">
        <f>SUM(K3:K70)</f>
        <v>0</v>
      </c>
      <c r="M71" s="1">
        <f>SUM(M3:M70)</f>
        <v>868</v>
      </c>
      <c r="N71" s="1">
        <f>SUM(N3:N70)</f>
        <v>0</v>
      </c>
      <c r="P71" s="12">
        <f>SUM(P3:P70)</f>
        <v>2454</v>
      </c>
    </row>
    <row r="72" spans="1:16" x14ac:dyDescent="0.3">
      <c r="C72" s="243"/>
      <c r="E72" s="243"/>
      <c r="G72" s="248">
        <f>SUM(G71:H71)</f>
        <v>504</v>
      </c>
      <c r="H72" s="249"/>
      <c r="J72" s="248">
        <f>SUM(J71:K71)</f>
        <v>506</v>
      </c>
      <c r="K72" s="249"/>
      <c r="M72" s="243">
        <f>SUM(M71:N71)</f>
        <v>868</v>
      </c>
      <c r="N72" s="243"/>
    </row>
  </sheetData>
  <mergeCells count="29">
    <mergeCell ref="C71:C72"/>
    <mergeCell ref="G72:H72"/>
    <mergeCell ref="J72:K72"/>
    <mergeCell ref="M72:N72"/>
    <mergeCell ref="E71:E72"/>
    <mergeCell ref="A51:A70"/>
    <mergeCell ref="P51:P70"/>
    <mergeCell ref="E1:F1"/>
    <mergeCell ref="J1:L1"/>
    <mergeCell ref="P1:P2"/>
    <mergeCell ref="A3:A8"/>
    <mergeCell ref="P3:P8"/>
    <mergeCell ref="A9:A14"/>
    <mergeCell ref="P9:P14"/>
    <mergeCell ref="A15:A20"/>
    <mergeCell ref="P15:P20"/>
    <mergeCell ref="C1:D1"/>
    <mergeCell ref="G1:I1"/>
    <mergeCell ref="M1:O1"/>
    <mergeCell ref="A21:A26"/>
    <mergeCell ref="P21:P26"/>
    <mergeCell ref="A45:A50"/>
    <mergeCell ref="P45:P50"/>
    <mergeCell ref="A27:A32"/>
    <mergeCell ref="P27:P32"/>
    <mergeCell ref="A33:A38"/>
    <mergeCell ref="P33:P38"/>
    <mergeCell ref="A39:A44"/>
    <mergeCell ref="P39:P44"/>
  </mergeCells>
  <conditionalFormatting sqref="E3:E14 A3:C14">
    <cfRule type="dataBar" priority="1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D14"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D26">
    <cfRule type="dataBar" priority="1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4:B26 A21:A23">
    <cfRule type="dataBar" priority="1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O21:O26">
    <cfRule type="dataBar" priority="1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{8FFE81DC-8C75-4F74-9B39-AB256F0EC3C7}</x14:id>
        </ext>
      </extLst>
    </cfRule>
  </conditionalFormatting>
  <conditionalFormatting sqref="I21:I26">
    <cfRule type="dataBar" priority="1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F21:F26">
    <cfRule type="dataBar" priority="1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{D9F0C921-497C-4B7F-8995-74101598548E}</x14:id>
        </ext>
      </extLst>
    </cfRule>
  </conditionalFormatting>
  <conditionalFormatting sqref="L21:L26">
    <cfRule type="dataBar" priority="1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{50D7AA38-2B4A-4D23-85C1-ED7D1079C382}</x14:id>
        </ext>
      </extLst>
    </cfRule>
  </conditionalFormatting>
  <conditionalFormatting sqref="C22:C26">
    <cfRule type="dataBar" priority="1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E21:E26">
    <cfRule type="dataBar" priority="1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G21:G26">
    <cfRule type="dataBar" priority="1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H21:H26">
    <cfRule type="dataBar" priority="1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21:J26">
    <cfRule type="dataBar" priority="1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{BE3D841A-799E-4F2B-8A89-89A98C395D82}</x14:id>
        </ext>
      </extLst>
    </cfRule>
  </conditionalFormatting>
  <conditionalFormatting sqref="K21:K26">
    <cfRule type="dataBar" priority="1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{2765ED3E-271C-497C-8CD2-80AE431DA7EB}</x14:id>
        </ext>
      </extLst>
    </cfRule>
  </conditionalFormatting>
  <conditionalFormatting sqref="M21:M26">
    <cfRule type="dataBar" priority="1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{87BBCE2E-002C-4865-B7F9-097B94DD739B}</x14:id>
        </ext>
      </extLst>
    </cfRule>
  </conditionalFormatting>
  <conditionalFormatting sqref="N21:N26">
    <cfRule type="dataBar" priority="1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{C8585293-4CEE-481D-838C-93B0E57570F9}</x14:id>
        </ext>
      </extLst>
    </cfRule>
  </conditionalFormatting>
  <conditionalFormatting sqref="D27:D32">
    <cfRule type="dataBar" priority="1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30:B32 A27:A29">
    <cfRule type="dataBar" priority="1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O27:O32">
    <cfRule type="dataBar" priority="1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{4C3723CF-6652-4B12-9D75-468136E69D49}</x14:id>
        </ext>
      </extLst>
    </cfRule>
  </conditionalFormatting>
  <conditionalFormatting sqref="I27:I32">
    <cfRule type="dataBar" priority="1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F27:F32">
    <cfRule type="dataBar" priority="1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{D49994DC-0B7E-40F9-B2D3-1A2355AEE9B4}</x14:id>
        </ext>
      </extLst>
    </cfRule>
  </conditionalFormatting>
  <conditionalFormatting sqref="L27:L32">
    <cfRule type="dataBar" priority="1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{BC648710-59FC-48B2-8718-3EC1E1C53E7B}</x14:id>
        </ext>
      </extLst>
    </cfRule>
  </conditionalFormatting>
  <conditionalFormatting sqref="C27:C32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E27:E32"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G27:G32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H27:H32">
    <cfRule type="dataBar" priority="1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J27:J32">
    <cfRule type="dataBar" priority="1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{DA816402-52D0-4F44-94BA-E0FB60E6BB3E}</x14:id>
        </ext>
      </extLst>
    </cfRule>
  </conditionalFormatting>
  <conditionalFormatting sqref="K27:K32">
    <cfRule type="dataBar" priority="1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{DE8F6EED-DD40-47AB-9B8D-0A55C58BA594}</x14:id>
        </ext>
      </extLst>
    </cfRule>
  </conditionalFormatting>
  <conditionalFormatting sqref="M27:M32">
    <cfRule type="dataBar" priority="1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{66018F3D-896A-4156-8907-128389F3CCC7}</x14:id>
        </ext>
      </extLst>
    </cfRule>
  </conditionalFormatting>
  <conditionalFormatting sqref="N27:N32">
    <cfRule type="dataBar" priority="1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{88429275-DD54-4BE0-B447-B9B849C7A54E}</x14:id>
        </ext>
      </extLst>
    </cfRule>
  </conditionalFormatting>
  <conditionalFormatting sqref="D33:D38">
    <cfRule type="dataBar" priority="1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{BAEF6134-62D4-4C52-8D97-2C6262E748F2}</x14:id>
        </ext>
      </extLst>
    </cfRule>
  </conditionalFormatting>
  <conditionalFormatting sqref="A36:B38 A33:A35">
    <cfRule type="dataBar" priority="1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{9B259C05-E1D2-4D39-AD6D-7B72E4C525C0}</x14:id>
        </ext>
      </extLst>
    </cfRule>
  </conditionalFormatting>
  <conditionalFormatting sqref="O33:O38">
    <cfRule type="dataBar" priority="1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{F449ACAE-0E37-4E00-9CD4-CEF56B300C75}</x14:id>
        </ext>
      </extLst>
    </cfRule>
  </conditionalFormatting>
  <conditionalFormatting sqref="I33:I38">
    <cfRule type="dataBar" priority="1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{79CA2D1B-B22C-47ED-A5F4-561BCD09809C}</x14:id>
        </ext>
      </extLst>
    </cfRule>
  </conditionalFormatting>
  <conditionalFormatting sqref="F33:F38">
    <cfRule type="dataBar" priority="1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{90359D13-A4EF-47F7-AF6B-C6599484510B}</x14:id>
        </ext>
      </extLst>
    </cfRule>
  </conditionalFormatting>
  <conditionalFormatting sqref="L33:L38">
    <cfRule type="dataBar" priority="1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{2045C4D6-AEC4-44BF-AFCE-D20183F01D78}</x14:id>
        </ext>
      </extLst>
    </cfRule>
  </conditionalFormatting>
  <conditionalFormatting sqref="C33:C38">
    <cfRule type="dataBar" priority="1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{0B7C287B-FF3B-435A-AA13-C57641D53AA4}</x14:id>
        </ext>
      </extLst>
    </cfRule>
  </conditionalFormatting>
  <conditionalFormatting sqref="E33:E38">
    <cfRule type="dataBar" priority="10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{DFAD9BB2-E255-4775-AD0C-D4211B72EC64}</x14:id>
        </ext>
      </extLst>
    </cfRule>
  </conditionalFormatting>
  <conditionalFormatting sqref="G33:G38">
    <cfRule type="dataBar" priority="9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{F6DEAE55-F696-4113-A68B-0A553707CC08}</x14:id>
        </ext>
      </extLst>
    </cfRule>
  </conditionalFormatting>
  <conditionalFormatting sqref="H33:H38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{2F1BCD00-BFCB-4EAC-9AFD-745B21AA39EB}</x14:id>
        </ext>
      </extLst>
    </cfRule>
  </conditionalFormatting>
  <conditionalFormatting sqref="J33:J38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{18F54DD3-516A-4285-9D11-FF2247E6394C}</x14:id>
        </ext>
      </extLst>
    </cfRule>
  </conditionalFormatting>
  <conditionalFormatting sqref="K33:K38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{B56CD5D6-17FE-44E3-A4BC-029FFBA335E8}</x14:id>
        </ext>
      </extLst>
    </cfRule>
  </conditionalFormatting>
  <conditionalFormatting sqref="M33:M38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{E2BB8D4F-8470-4A71-A4F4-C870AF5C37F6}</x14:id>
        </ext>
      </extLst>
    </cfRule>
  </conditionalFormatting>
  <conditionalFormatting sqref="N33:N38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{9E43D8DB-3DA5-4976-B003-A9A215167727}</x14:id>
        </ext>
      </extLst>
    </cfRule>
  </conditionalFormatting>
  <conditionalFormatting sqref="D39:D44"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{B9EFD68B-CAEE-4425-A444-2974E369FB95}</x14:id>
        </ext>
      </extLst>
    </cfRule>
  </conditionalFormatting>
  <conditionalFormatting sqref="A42:B44 P39:P44 A39:A41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{74F0EC05-25FE-4BA6-A19E-54FF78A5BA58}</x14:id>
        </ext>
      </extLst>
    </cfRule>
  </conditionalFormatting>
  <conditionalFormatting sqref="O39:O44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{177E7D62-5E80-4A3B-82CC-AA4658680E59}</x14:id>
        </ext>
      </extLst>
    </cfRule>
  </conditionalFormatting>
  <conditionalFormatting sqref="I39:I44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{D7AF0037-0359-4355-B38A-DEF4FF512F2E}</x14:id>
        </ext>
      </extLst>
    </cfRule>
  </conditionalFormatting>
  <conditionalFormatting sqref="F39:F44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{828AFE11-F35C-401A-9A46-C01FA07EEED3}</x14:id>
        </ext>
      </extLst>
    </cfRule>
  </conditionalFormatting>
  <conditionalFormatting sqref="L39:L44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{C36838A7-3A10-4F0D-AF80-E91F7E404F31}</x14:id>
        </ext>
      </extLst>
    </cfRule>
  </conditionalFormatting>
  <conditionalFormatting sqref="C39:C44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{AE09EDA1-4102-4D57-AD97-23DAD000044B}</x14:id>
        </ext>
      </extLst>
    </cfRule>
  </conditionalFormatting>
  <conditionalFormatting sqref="E39:E44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{38E2509E-26EE-4D95-9C32-18E45E1E2CC7}</x14:id>
        </ext>
      </extLst>
    </cfRule>
  </conditionalFormatting>
  <conditionalFormatting sqref="G39:G44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{60F478A1-9B85-4BD6-AC70-A0C261C3D4AF}</x14:id>
        </ext>
      </extLst>
    </cfRule>
  </conditionalFormatting>
  <conditionalFormatting sqref="H39:H44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{025E561C-C299-4ADB-86C9-D47BDBE85850}</x14:id>
        </ext>
      </extLst>
    </cfRule>
  </conditionalFormatting>
  <conditionalFormatting sqref="J39:J44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{2BC182BB-B0A4-4ECE-9E10-496D813CBC04}</x14:id>
        </ext>
      </extLst>
    </cfRule>
  </conditionalFormatting>
  <conditionalFormatting sqref="K39:K44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{4ADA3605-444C-41D7-B1D4-6A7EA20FACF7}</x14:id>
        </ext>
      </extLst>
    </cfRule>
  </conditionalFormatting>
  <conditionalFormatting sqref="M39:M44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{6E03D01F-0A30-415A-81C0-27C5394891B0}</x14:id>
        </ext>
      </extLst>
    </cfRule>
  </conditionalFormatting>
  <conditionalFormatting sqref="N39:N44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{74C31CE1-AB62-4B04-BF5A-C3C98EAF22B2}</x14:id>
        </ext>
      </extLst>
    </cfRule>
  </conditionalFormatting>
  <conditionalFormatting sqref="D45:D50">
    <cfRule type="dataBar" priority="2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{659A5451-6ED8-4B5D-BB74-09D9CCD2339E}</x14:id>
        </ext>
      </extLst>
    </cfRule>
  </conditionalFormatting>
  <conditionalFormatting sqref="A50:B50 P45:P50 A45:A49">
    <cfRule type="dataBar" priority="2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{F21125C8-F63A-4640-A1B2-C3B81C8031C2}</x14:id>
        </ext>
      </extLst>
    </cfRule>
  </conditionalFormatting>
  <conditionalFormatting sqref="O45:O50">
    <cfRule type="dataBar" priority="2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{14DD42E4-15A8-4E96-A286-9A67ADF92ED1}</x14:id>
        </ext>
      </extLst>
    </cfRule>
  </conditionalFormatting>
  <conditionalFormatting sqref="I45:I50">
    <cfRule type="dataBar" priority="2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{D14C1F3D-AB3A-499E-BB46-04FE5FBC55C8}</x14:id>
        </ext>
      </extLst>
    </cfRule>
  </conditionalFormatting>
  <conditionalFormatting sqref="F45:F50">
    <cfRule type="dataBar" priority="2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{10A6E9A3-7540-458C-B1C6-3B4A99392AD6}</x14:id>
        </ext>
      </extLst>
    </cfRule>
  </conditionalFormatting>
  <conditionalFormatting sqref="L45:L50">
    <cfRule type="dataBar" priority="2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{83CF8C70-C397-432F-956B-F6FD418AF349}</x14:id>
        </ext>
      </extLst>
    </cfRule>
  </conditionalFormatting>
  <conditionalFormatting sqref="C45:C50">
    <cfRule type="dataBar" priority="2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{D8EB42D8-F47F-49D5-B450-9C26681695A0}</x14:id>
        </ext>
      </extLst>
    </cfRule>
  </conditionalFormatting>
  <conditionalFormatting sqref="E45:E50">
    <cfRule type="dataBar" priority="2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{72DCA89C-CE89-4263-9E2A-4AE7604364B4}</x14:id>
        </ext>
      </extLst>
    </cfRule>
  </conditionalFormatting>
  <conditionalFormatting sqref="G45:G50">
    <cfRule type="dataBar" priority="2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{3AFD8099-8B9F-4336-9ECC-4FEE910CBF2D}</x14:id>
        </ext>
      </extLst>
    </cfRule>
  </conditionalFormatting>
  <conditionalFormatting sqref="H45:H50">
    <cfRule type="dataBar" priority="2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{30C4E93E-B55A-4DC1-AD6E-3DC34A5F5389}</x14:id>
        </ext>
      </extLst>
    </cfRule>
  </conditionalFormatting>
  <conditionalFormatting sqref="J45:J50">
    <cfRule type="dataBar" priority="2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{60F4214B-CAF0-4977-9C13-F42E6F729EC0}</x14:id>
        </ext>
      </extLst>
    </cfRule>
  </conditionalFormatting>
  <conditionalFormatting sqref="K45:K50">
    <cfRule type="dataBar" priority="2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{A9D0F45B-1CF3-4806-9045-F92DA915467C}</x14:id>
        </ext>
      </extLst>
    </cfRule>
  </conditionalFormatting>
  <conditionalFormatting sqref="M45:M50">
    <cfRule type="dataBar" priority="2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{A11CBFF7-4D0E-4162-BBF8-6C1603EBB9E1}</x14:id>
        </ext>
      </extLst>
    </cfRule>
  </conditionalFormatting>
  <conditionalFormatting sqref="N45:N50">
    <cfRule type="dataBar" priority="2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{3FA2CF83-2EB9-4685-9B07-94D8FF2C2313}</x14:id>
        </ext>
      </extLst>
    </cfRule>
  </conditionalFormatting>
  <conditionalFormatting sqref="F53:F56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{6F433544-0AC6-443C-B2CA-32706E6928BC}</x14:id>
        </ext>
      </extLst>
    </cfRule>
  </conditionalFormatting>
  <conditionalFormatting sqref="I53:I56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L55:L56 L53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{9C8640C8-6E9C-49A0-8A97-8C808804A57B}</x14:id>
        </ext>
      </extLst>
    </cfRule>
  </conditionalFormatting>
  <conditionalFormatting sqref="O55:O56 O53"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{95C57C8A-973D-48AF-ABC0-B832E6A2BF3B}</x14:id>
        </ext>
      </extLst>
    </cfRule>
  </conditionalFormatting>
  <conditionalFormatting sqref="L54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{E05C4B68-B809-4EB6-BC69-0DEE5E330CB8}</x14:id>
        </ext>
      </extLst>
    </cfRule>
  </conditionalFormatting>
  <conditionalFormatting sqref="O54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{E2F50426-B4EC-46D5-825C-2EA7E75E3D31}</x14:id>
        </ext>
      </extLst>
    </cfRule>
  </conditionalFormatting>
  <conditionalFormatting sqref="D51:D69 D15:D20">
    <cfRule type="dataBar" priority="3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P51:P70 A15:B20 A51:B70 P3:P38">
    <cfRule type="dataBar" priority="3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O51:O52 O3:O20 O57:O70">
    <cfRule type="dataBar" priority="3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{4F1B477A-AFEC-4267-B96A-C6FDAC92166F}</x14:id>
        </ext>
      </extLst>
    </cfRule>
  </conditionalFormatting>
  <conditionalFormatting sqref="I51:I52 I3:I20 I57:I70">
    <cfRule type="dataBar" priority="3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F51:F52 F3:F20 F57:F70">
    <cfRule type="dataBar" priority="3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L51:L52 L3:L20 L57:L70">
    <cfRule type="dataBar" priority="3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{A75D8488-9312-401D-B584-EA8FA53A4CA9}</x14:id>
        </ext>
      </extLst>
    </cfRule>
  </conditionalFormatting>
  <conditionalFormatting sqref="C51:C70 C15:C20">
    <cfRule type="dataBar" priority="3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E51:E70 E15:E20">
    <cfRule type="dataBar" priority="3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G51:G70 G3:G20">
    <cfRule type="dataBar" priority="3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H51:H70 H3:H20">
    <cfRule type="dataBar" priority="40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J51:J70 J3:J20">
    <cfRule type="dataBar" priority="4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{FAC30A38-3125-4670-9418-4C1E3836E1EE}</x14:id>
        </ext>
      </extLst>
    </cfRule>
  </conditionalFormatting>
  <conditionalFormatting sqref="K51:K70 K3:K20">
    <cfRule type="dataBar" priority="4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{13D34C6A-D6F1-4451-B2B1-AEBDFCBDA885}</x14:id>
        </ext>
      </extLst>
    </cfRule>
  </conditionalFormatting>
  <conditionalFormatting sqref="M51:M70 M3:M20">
    <cfRule type="dataBar" priority="4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{F91F6A4D-1039-49F6-830C-6F9F3436117C}</x14:id>
        </ext>
      </extLst>
    </cfRule>
  </conditionalFormatting>
  <conditionalFormatting sqref="N51:N70 N3:N20">
    <cfRule type="dataBar" priority="4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{DA5660B0-7A9E-4179-A004-A433BE0CF438}</x14:id>
        </ext>
      </extLst>
    </cfRule>
  </conditionalFormatting>
  <conditionalFormatting sqref="C21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{B7739997-9999-45FE-BEAD-79C7BDA322FA}</x14:id>
        </ext>
      </extLst>
    </cfRule>
  </conditionalFormatting>
  <conditionalFormatting sqref="B21:B23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{BF79E85D-A3B2-45D9-8C4E-CE80BDB9C284}</x14:id>
        </ext>
      </extLst>
    </cfRule>
  </conditionalFormatting>
  <conditionalFormatting sqref="B27:B2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{AF5F4223-BA88-496A-A9EC-F72A17EBC4CE}</x14:id>
        </ext>
      </extLst>
    </cfRule>
  </conditionalFormatting>
  <conditionalFormatting sqref="B33:B3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{1E3A6756-3A48-4365-96EB-9272A4F1DAA6}</x14:id>
        </ext>
      </extLst>
    </cfRule>
  </conditionalFormatting>
  <conditionalFormatting sqref="B39:B4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{D9F87A73-80CD-46AD-BA1F-EC29E1A3D59D}</x14:id>
        </ext>
      </extLst>
    </cfRule>
  </conditionalFormatting>
  <conditionalFormatting sqref="B45:B4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{B4647BA6-B799-48BE-838E-CA498E018898}</x14:id>
        </ext>
      </extLst>
    </cfRule>
  </conditionalFormatting>
  <conditionalFormatting sqref="B48:B4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{4B6D57CD-6329-4505-8F9B-20EFA3B64370}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E3:E14 A3:C14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D21:D26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A24:B26 A21:A23</xm:sqref>
        </x14:conditionalFormatting>
        <x14:conditionalFormatting xmlns:xm="http://schemas.microsoft.com/office/excel/2006/main">
          <x14:cfRule type="dataBar" id="{8FFE81DC-8C75-4F74-9B39-AB256F0EC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D9F0C921-497C-4B7F-8995-74101598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50D7AA38-2B4A-4D23-85C1-ED7D1079C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L21:L26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E21:E26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G21:G26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BE3D841A-799E-4F2B-8A89-89A98C395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765ED3E-271C-497C-8CD2-80AE431DA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K21:K26</xm:sqref>
        </x14:conditionalFormatting>
        <x14:conditionalFormatting xmlns:xm="http://schemas.microsoft.com/office/excel/2006/main">
          <x14:cfRule type="dataBar" id="{87BBCE2E-002C-4865-B7F9-097B94DD7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M21:M26</xm:sqref>
        </x14:conditionalFormatting>
        <x14:conditionalFormatting xmlns:xm="http://schemas.microsoft.com/office/excel/2006/main">
          <x14:cfRule type="dataBar" id="{C8585293-4CEE-481D-838C-93B0E5757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N21:N26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D27:D32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A30:B32 A27:A29</xm:sqref>
        </x14:conditionalFormatting>
        <x14:conditionalFormatting xmlns:xm="http://schemas.microsoft.com/office/excel/2006/main">
          <x14:cfRule type="dataBar" id="{4C3723CF-6652-4B12-9D75-468136E6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D49994DC-0B7E-40F9-B2D3-1A2355AEE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BC648710-59FC-48B2-8718-3EC1E1C53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L27:L32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E27:E32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A816402-52D0-4F44-94BA-E0FB60E6B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DE8F6EED-DD40-47AB-9B8D-0A55C58BA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K27:K32</xm:sqref>
        </x14:conditionalFormatting>
        <x14:conditionalFormatting xmlns:xm="http://schemas.microsoft.com/office/excel/2006/main">
          <x14:cfRule type="dataBar" id="{66018F3D-896A-4156-8907-128389F3C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M27:M32</xm:sqref>
        </x14:conditionalFormatting>
        <x14:conditionalFormatting xmlns:xm="http://schemas.microsoft.com/office/excel/2006/main">
          <x14:cfRule type="dataBar" id="{88429275-DD54-4BE0-B447-B9B849C7A5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N27:N32</xm:sqref>
        </x14:conditionalFormatting>
        <x14:conditionalFormatting xmlns:xm="http://schemas.microsoft.com/office/excel/2006/main">
          <x14:cfRule type="dataBar" id="{BAEF6134-62D4-4C52-8D97-2C6262E748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D33:D38</xm:sqref>
        </x14:conditionalFormatting>
        <x14:conditionalFormatting xmlns:xm="http://schemas.microsoft.com/office/excel/2006/main">
          <x14:cfRule type="dataBar" id="{9B259C05-E1D2-4D39-AD6D-7B72E4C52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A36:B38 A33:A35</xm:sqref>
        </x14:conditionalFormatting>
        <x14:conditionalFormatting xmlns:xm="http://schemas.microsoft.com/office/excel/2006/main">
          <x14:cfRule type="dataBar" id="{F449ACAE-0E37-4E00-9CD4-CEF56B30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O33:O38</xm:sqref>
        </x14:conditionalFormatting>
        <x14:conditionalFormatting xmlns:xm="http://schemas.microsoft.com/office/excel/2006/main">
          <x14:cfRule type="dataBar" id="{79CA2D1B-B22C-47ED-A5F4-561BCD098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90359D13-A4EF-47F7-AF6B-C65994845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2045C4D6-AEC4-44BF-AFCE-D20183F0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L33:L38</xm:sqref>
        </x14:conditionalFormatting>
        <x14:conditionalFormatting xmlns:xm="http://schemas.microsoft.com/office/excel/2006/main">
          <x14:cfRule type="dataBar" id="{0B7C287B-FF3B-435A-AA13-C57641D53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DFAD9BB2-E255-4775-AD0C-D4211B72E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E33:E38</xm:sqref>
        </x14:conditionalFormatting>
        <x14:conditionalFormatting xmlns:xm="http://schemas.microsoft.com/office/excel/2006/main">
          <x14:cfRule type="dataBar" id="{F6DEAE55-F696-4113-A68B-0A553707C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G33:G38</xm:sqref>
        </x14:conditionalFormatting>
        <x14:conditionalFormatting xmlns:xm="http://schemas.microsoft.com/office/excel/2006/main">
          <x14:cfRule type="dataBar" id="{2F1BCD00-BFCB-4EAC-9AFD-745B21AA3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18F54DD3-516A-4285-9D11-FF2247E639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B56CD5D6-17FE-44E3-A4BC-029FFBA335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K33:K38</xm:sqref>
        </x14:conditionalFormatting>
        <x14:conditionalFormatting xmlns:xm="http://schemas.microsoft.com/office/excel/2006/main">
          <x14:cfRule type="dataBar" id="{E2BB8D4F-8470-4A71-A4F4-C870AF5C3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M33:M38</xm:sqref>
        </x14:conditionalFormatting>
        <x14:conditionalFormatting xmlns:xm="http://schemas.microsoft.com/office/excel/2006/main">
          <x14:cfRule type="dataBar" id="{9E43D8DB-3DA5-4976-B003-A9A215167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N33:N38</xm:sqref>
        </x14:conditionalFormatting>
        <x14:conditionalFormatting xmlns:xm="http://schemas.microsoft.com/office/excel/2006/main">
          <x14:cfRule type="dataBar" id="{B9EFD68B-CAEE-4425-A444-2974E369F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D39:D44</xm:sqref>
        </x14:conditionalFormatting>
        <x14:conditionalFormatting xmlns:xm="http://schemas.microsoft.com/office/excel/2006/main">
          <x14:cfRule type="dataBar" id="{74F0EC05-25FE-4BA6-A19E-54FF78A5B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A42:B44 P39:P44 A39:A41</xm:sqref>
        </x14:conditionalFormatting>
        <x14:conditionalFormatting xmlns:xm="http://schemas.microsoft.com/office/excel/2006/main">
          <x14:cfRule type="dataBar" id="{177E7D62-5E80-4A3B-82CC-AA4658680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O39:O44</xm:sqref>
        </x14:conditionalFormatting>
        <x14:conditionalFormatting xmlns:xm="http://schemas.microsoft.com/office/excel/2006/main">
          <x14:cfRule type="dataBar" id="{D7AF0037-0359-4355-B38A-DEF4FF512F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828AFE11-F35C-401A-9A46-C01FA07EEE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C36838A7-3A10-4F0D-AF80-E91F7E404F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L39:L44</xm:sqref>
        </x14:conditionalFormatting>
        <x14:conditionalFormatting xmlns:xm="http://schemas.microsoft.com/office/excel/2006/main">
          <x14:cfRule type="dataBar" id="{AE09EDA1-4102-4D57-AD97-23DAD0000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38E2509E-26EE-4D95-9C32-18E45E1E2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E39:E44</xm:sqref>
        </x14:conditionalFormatting>
        <x14:conditionalFormatting xmlns:xm="http://schemas.microsoft.com/office/excel/2006/main">
          <x14:cfRule type="dataBar" id="{60F478A1-9B85-4BD6-AC70-A0C261C3D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G39:G44</xm:sqref>
        </x14:conditionalFormatting>
        <x14:conditionalFormatting xmlns:xm="http://schemas.microsoft.com/office/excel/2006/main">
          <x14:cfRule type="dataBar" id="{025E561C-C299-4ADB-86C9-D47BDBE85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2BC182BB-B0A4-4ECE-9E10-496D813CB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4ADA3605-444C-41D7-B1D4-6A7EA20FAC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K39:K44</xm:sqref>
        </x14:conditionalFormatting>
        <x14:conditionalFormatting xmlns:xm="http://schemas.microsoft.com/office/excel/2006/main">
          <x14:cfRule type="dataBar" id="{6E03D01F-0A30-415A-81C0-27C539489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M39:M44</xm:sqref>
        </x14:conditionalFormatting>
        <x14:conditionalFormatting xmlns:xm="http://schemas.microsoft.com/office/excel/2006/main">
          <x14:cfRule type="dataBar" id="{74C31CE1-AB62-4B04-BF5A-C3C98EAF2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N39:N44</xm:sqref>
        </x14:conditionalFormatting>
        <x14:conditionalFormatting xmlns:xm="http://schemas.microsoft.com/office/excel/2006/main">
          <x14:cfRule type="dataBar" id="{659A5451-6ED8-4B5D-BB74-09D9CCD23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D45:D50</xm:sqref>
        </x14:conditionalFormatting>
        <x14:conditionalFormatting xmlns:xm="http://schemas.microsoft.com/office/excel/2006/main">
          <x14:cfRule type="dataBar" id="{F21125C8-F63A-4640-A1B2-C3B81C8031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A50:B50 P45:P50 A45:A49</xm:sqref>
        </x14:conditionalFormatting>
        <x14:conditionalFormatting xmlns:xm="http://schemas.microsoft.com/office/excel/2006/main">
          <x14:cfRule type="dataBar" id="{14DD42E4-15A8-4E96-A286-9A67ADF92E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O45:O50</xm:sqref>
        </x14:conditionalFormatting>
        <x14:conditionalFormatting xmlns:xm="http://schemas.microsoft.com/office/excel/2006/main">
          <x14:cfRule type="dataBar" id="{D14C1F3D-AB3A-499E-BB46-04FE5FBC55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I45:I50</xm:sqref>
        </x14:conditionalFormatting>
        <x14:conditionalFormatting xmlns:xm="http://schemas.microsoft.com/office/excel/2006/main">
          <x14:cfRule type="dataBar" id="{10A6E9A3-7540-458C-B1C6-3B4A99392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F45:F50</xm:sqref>
        </x14:conditionalFormatting>
        <x14:conditionalFormatting xmlns:xm="http://schemas.microsoft.com/office/excel/2006/main">
          <x14:cfRule type="dataBar" id="{83CF8C70-C397-432F-956B-F6FD418AF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L45:L50</xm:sqref>
        </x14:conditionalFormatting>
        <x14:conditionalFormatting xmlns:xm="http://schemas.microsoft.com/office/excel/2006/main">
          <x14:cfRule type="dataBar" id="{D8EB42D8-F47F-49D5-B450-9C2668169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C45:C50</xm:sqref>
        </x14:conditionalFormatting>
        <x14:conditionalFormatting xmlns:xm="http://schemas.microsoft.com/office/excel/2006/main">
          <x14:cfRule type="dataBar" id="{72DCA89C-CE89-4263-9E2A-4AE7604364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E45:E50</xm:sqref>
        </x14:conditionalFormatting>
        <x14:conditionalFormatting xmlns:xm="http://schemas.microsoft.com/office/excel/2006/main">
          <x14:cfRule type="dataBar" id="{3AFD8099-8B9F-4336-9ECC-4FEE910CB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G45:G50</xm:sqref>
        </x14:conditionalFormatting>
        <x14:conditionalFormatting xmlns:xm="http://schemas.microsoft.com/office/excel/2006/main">
          <x14:cfRule type="dataBar" id="{30C4E93E-B55A-4DC1-AD6E-3DC34A5F53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H45:H50</xm:sqref>
        </x14:conditionalFormatting>
        <x14:conditionalFormatting xmlns:xm="http://schemas.microsoft.com/office/excel/2006/main">
          <x14:cfRule type="dataBar" id="{60F4214B-CAF0-4977-9C13-F42E6F729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J45:J50</xm:sqref>
        </x14:conditionalFormatting>
        <x14:conditionalFormatting xmlns:xm="http://schemas.microsoft.com/office/excel/2006/main">
          <x14:cfRule type="dataBar" id="{A9D0F45B-1CF3-4806-9045-F92DA91546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K45:K50</xm:sqref>
        </x14:conditionalFormatting>
        <x14:conditionalFormatting xmlns:xm="http://schemas.microsoft.com/office/excel/2006/main">
          <x14:cfRule type="dataBar" id="{A11CBFF7-4D0E-4162-BBF8-6C1603EBB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M45:M50</xm:sqref>
        </x14:conditionalFormatting>
        <x14:conditionalFormatting xmlns:xm="http://schemas.microsoft.com/office/excel/2006/main">
          <x14:cfRule type="dataBar" id="{3FA2CF83-2EB9-4685-9B07-94D8FF2C2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N45:N50</xm:sqref>
        </x14:conditionalFormatting>
        <x14:conditionalFormatting xmlns:xm="http://schemas.microsoft.com/office/excel/2006/main">
          <x14:cfRule type="dataBar" id="{6F433544-0AC6-443C-B2CA-32706E692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F53:F56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I53:I56</xm:sqref>
        </x14:conditionalFormatting>
        <x14:conditionalFormatting xmlns:xm="http://schemas.microsoft.com/office/excel/2006/main">
          <x14:cfRule type="dataBar" id="{9C8640C8-6E9C-49A0-8A97-8C808804A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L55:L56 L53</xm:sqref>
        </x14:conditionalFormatting>
        <x14:conditionalFormatting xmlns:xm="http://schemas.microsoft.com/office/excel/2006/main">
          <x14:cfRule type="dataBar" id="{95C57C8A-973D-48AF-ABC0-B832E6A2B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O55:O56 O53</xm:sqref>
        </x14:conditionalFormatting>
        <x14:conditionalFormatting xmlns:xm="http://schemas.microsoft.com/office/excel/2006/main">
          <x14:cfRule type="dataBar" id="{E05C4B68-B809-4EB6-BC69-0DEE5E330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L54</xm:sqref>
        </x14:conditionalFormatting>
        <x14:conditionalFormatting xmlns:xm="http://schemas.microsoft.com/office/excel/2006/main">
          <x14:cfRule type="dataBar" id="{E2F50426-B4EC-46D5-825C-2EA7E75E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O54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D51:D69 D15:D20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P51:P70 A15:B20 A51:B70 P3:P38</xm:sqref>
        </x14:conditionalFormatting>
        <x14:conditionalFormatting xmlns:xm="http://schemas.microsoft.com/office/excel/2006/main">
          <x14:cfRule type="dataBar" id="{4F1B477A-AFEC-4267-B96A-C6FDAC921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O51:O52 O3:O20 O57:O70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I51:I52 I3:I20 I57:I70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F51:F52 F3:F20 F57:F70</xm:sqref>
        </x14:conditionalFormatting>
        <x14:conditionalFormatting xmlns:xm="http://schemas.microsoft.com/office/excel/2006/main">
          <x14:cfRule type="dataBar" id="{A75D8488-9312-401D-B584-EA8FA53A4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L51:L52 L3:L20 L57:L70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C51:C70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E51:E70 E15:E20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G51:G70 G3:G20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H51:H70 H3:H20</xm:sqref>
        </x14:conditionalFormatting>
        <x14:conditionalFormatting xmlns:xm="http://schemas.microsoft.com/office/excel/2006/main">
          <x14:cfRule type="dataBar" id="{FAC30A38-3125-4670-9418-4C1E3836E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J51:J70 J3:J20</xm:sqref>
        </x14:conditionalFormatting>
        <x14:conditionalFormatting xmlns:xm="http://schemas.microsoft.com/office/excel/2006/main">
          <x14:cfRule type="dataBar" id="{13D34C6A-D6F1-4451-B2B1-AEBDFCBDA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K51:K70 K3:K20</xm:sqref>
        </x14:conditionalFormatting>
        <x14:conditionalFormatting xmlns:xm="http://schemas.microsoft.com/office/excel/2006/main">
          <x14:cfRule type="dataBar" id="{F91F6A4D-1039-49F6-830C-6F9F34361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M51:M70 M3:M20</xm:sqref>
        </x14:conditionalFormatting>
        <x14:conditionalFormatting xmlns:xm="http://schemas.microsoft.com/office/excel/2006/main">
          <x14:cfRule type="dataBar" id="{DA5660B0-7A9E-4179-A004-A433BE0CF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N51:N70 N3:N20</xm:sqref>
        </x14:conditionalFormatting>
        <x14:conditionalFormatting xmlns:xm="http://schemas.microsoft.com/office/excel/2006/main">
          <x14:cfRule type="dataBar" id="{B7739997-9999-45FE-BEAD-79C7BDA32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</xm:sqref>
        </x14:conditionalFormatting>
        <x14:conditionalFormatting xmlns:xm="http://schemas.microsoft.com/office/excel/2006/main">
          <x14:cfRule type="dataBar" id="{BF79E85D-A3B2-45D9-8C4E-CE80BDB9C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B21:B23</xm:sqref>
        </x14:conditionalFormatting>
        <x14:conditionalFormatting xmlns:xm="http://schemas.microsoft.com/office/excel/2006/main">
          <x14:cfRule type="dataBar" id="{AF5F4223-BA88-496A-A9EC-F72A17EBC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B27:B29</xm:sqref>
        </x14:conditionalFormatting>
        <x14:conditionalFormatting xmlns:xm="http://schemas.microsoft.com/office/excel/2006/main">
          <x14:cfRule type="dataBar" id="{1E3A6756-3A48-4365-96EB-9272A4F1DA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B33:B35</xm:sqref>
        </x14:conditionalFormatting>
        <x14:conditionalFormatting xmlns:xm="http://schemas.microsoft.com/office/excel/2006/main">
          <x14:cfRule type="dataBar" id="{D9F87A73-80CD-46AD-BA1F-EC29E1A3D5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B39:B41</xm:sqref>
        </x14:conditionalFormatting>
        <x14:conditionalFormatting xmlns:xm="http://schemas.microsoft.com/office/excel/2006/main">
          <x14:cfRule type="dataBar" id="{B4647BA6-B799-48BE-838E-CA498E018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B45:B47</xm:sqref>
        </x14:conditionalFormatting>
        <x14:conditionalFormatting xmlns:xm="http://schemas.microsoft.com/office/excel/2006/main">
          <x14:cfRule type="dataBar" id="{4B6D57CD-6329-4505-8F9B-20EFA3B643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B48:B49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5388-E127-46EF-945D-FF6B8A222B1D}">
  <sheetPr>
    <tabColor theme="4" tint="0.39997558519241921"/>
    <pageSetUpPr fitToPage="1"/>
  </sheetPr>
  <dimension ref="A1:K43"/>
  <sheetViews>
    <sheetView zoomScale="77" zoomScaleNormal="77" workbookViewId="0">
      <selection activeCell="J42" sqref="J42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260" t="s">
        <v>67</v>
      </c>
      <c r="C1" s="260"/>
      <c r="D1" s="260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68</v>
      </c>
      <c r="C2" s="261" t="s">
        <v>69</v>
      </c>
      <c r="D2" s="262"/>
      <c r="E2" s="263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70</v>
      </c>
      <c r="C3" s="64" t="s">
        <v>71</v>
      </c>
      <c r="D3" s="65" t="s">
        <v>72</v>
      </c>
      <c r="E3" s="64" t="s">
        <v>73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74</v>
      </c>
      <c r="C4" s="70" t="s">
        <v>75</v>
      </c>
      <c r="D4" s="71" t="s">
        <v>76</v>
      </c>
      <c r="E4" s="72" t="s">
        <v>51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77</v>
      </c>
      <c r="C5" s="74" t="s">
        <v>78</v>
      </c>
      <c r="D5" s="74"/>
      <c r="E5" s="74"/>
      <c r="F5" s="74"/>
      <c r="G5" s="74"/>
      <c r="H5" s="75"/>
      <c r="I5" s="264"/>
      <c r="J5" s="264"/>
    </row>
    <row r="6" spans="1:10" ht="28.8" x14ac:dyDescent="0.3">
      <c r="A6" s="57"/>
      <c r="B6" s="76" t="s">
        <v>79</v>
      </c>
      <c r="C6" s="70" t="s">
        <v>51</v>
      </c>
      <c r="D6" s="70" t="s">
        <v>80</v>
      </c>
      <c r="E6" s="70" t="s">
        <v>80</v>
      </c>
      <c r="F6" s="70" t="s">
        <v>80</v>
      </c>
      <c r="G6" s="70" t="s">
        <v>80</v>
      </c>
      <c r="H6" s="75"/>
      <c r="I6" s="264"/>
      <c r="J6" s="264"/>
    </row>
    <row r="7" spans="1:10" x14ac:dyDescent="0.3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 x14ac:dyDescent="0.3">
      <c r="A8" s="57"/>
      <c r="B8" s="77" t="s">
        <v>81</v>
      </c>
      <c r="C8" s="77"/>
      <c r="D8" s="57"/>
      <c r="E8" s="57"/>
      <c r="F8" s="57"/>
      <c r="G8" s="57"/>
      <c r="H8" s="57"/>
      <c r="I8" s="57"/>
      <c r="J8" s="57"/>
    </row>
    <row r="9" spans="1:10" x14ac:dyDescent="0.3">
      <c r="A9" s="57"/>
      <c r="B9" s="57"/>
      <c r="C9" s="78" t="s">
        <v>82</v>
      </c>
      <c r="D9" s="78" t="s">
        <v>83</v>
      </c>
      <c r="E9" s="78" t="s">
        <v>84</v>
      </c>
      <c r="F9" s="78" t="s">
        <v>85</v>
      </c>
      <c r="G9" s="78" t="s">
        <v>86</v>
      </c>
      <c r="H9" s="78" t="s">
        <v>87</v>
      </c>
      <c r="I9" s="78"/>
      <c r="J9" s="57"/>
    </row>
    <row r="10" spans="1:10" ht="43.2" x14ac:dyDescent="0.3">
      <c r="A10" s="57"/>
      <c r="B10" s="79" t="s">
        <v>88</v>
      </c>
      <c r="C10" s="80" t="s">
        <v>55</v>
      </c>
      <c r="D10" s="80" t="s">
        <v>89</v>
      </c>
      <c r="E10" s="80"/>
      <c r="F10" s="81"/>
      <c r="G10" s="80"/>
      <c r="H10" s="81"/>
      <c r="I10" s="82"/>
      <c r="J10" s="83"/>
    </row>
    <row r="11" spans="1:10" ht="55.2" x14ac:dyDescent="0.3">
      <c r="A11" s="57"/>
      <c r="B11" s="79" t="s">
        <v>90</v>
      </c>
      <c r="C11" s="80" t="s">
        <v>91</v>
      </c>
      <c r="D11" s="80" t="s">
        <v>92</v>
      </c>
      <c r="E11" s="80"/>
      <c r="F11" s="81"/>
      <c r="G11" s="80"/>
      <c r="H11" s="81"/>
      <c r="I11" s="82"/>
      <c r="J11" s="83"/>
    </row>
    <row r="12" spans="1:10" ht="28.8" x14ac:dyDescent="0.3">
      <c r="A12" s="57"/>
      <c r="B12" s="84" t="s">
        <v>93</v>
      </c>
      <c r="C12" s="85" t="s">
        <v>94</v>
      </c>
      <c r="D12" s="85" t="s">
        <v>26</v>
      </c>
      <c r="E12" s="85"/>
      <c r="F12" s="86"/>
      <c r="G12" s="85"/>
      <c r="H12" s="86"/>
      <c r="I12" s="87"/>
      <c r="J12" s="88"/>
    </row>
    <row r="13" spans="1:10" ht="46.5" customHeight="1" x14ac:dyDescent="0.3">
      <c r="A13" s="57"/>
      <c r="B13" s="84" t="s">
        <v>95</v>
      </c>
      <c r="C13" s="85" t="s">
        <v>96</v>
      </c>
      <c r="D13" s="85" t="s">
        <v>96</v>
      </c>
      <c r="E13" s="85"/>
      <c r="F13" s="86"/>
      <c r="G13" s="85"/>
      <c r="H13" s="86"/>
      <c r="I13" s="87"/>
      <c r="J13" s="88"/>
    </row>
    <row r="14" spans="1:10" ht="30" customHeight="1" x14ac:dyDescent="0.3">
      <c r="A14" s="57"/>
      <c r="B14" s="79" t="s">
        <v>97</v>
      </c>
      <c r="C14" s="89">
        <v>8</v>
      </c>
      <c r="D14" s="89">
        <v>14</v>
      </c>
      <c r="E14" s="89">
        <v>0</v>
      </c>
      <c r="F14" s="90">
        <v>0</v>
      </c>
      <c r="G14" s="89">
        <v>0</v>
      </c>
      <c r="H14" s="90">
        <v>0</v>
      </c>
      <c r="I14" s="91">
        <f>SUM(C14:H14)</f>
        <v>22</v>
      </c>
      <c r="J14" s="57"/>
    </row>
    <row r="16" spans="1:10" x14ac:dyDescent="0.3">
      <c r="B16" s="265" t="s">
        <v>99</v>
      </c>
      <c r="C16" s="265"/>
      <c r="D16" s="265"/>
      <c r="E16" s="265"/>
      <c r="F16" s="265"/>
      <c r="G16" s="265"/>
      <c r="H16" s="265"/>
      <c r="I16" s="265"/>
      <c r="J16" s="265"/>
    </row>
    <row r="17" spans="1:10" x14ac:dyDescent="0.3">
      <c r="B17" s="93"/>
      <c r="C17" s="93" t="s">
        <v>82</v>
      </c>
      <c r="D17" s="93" t="s">
        <v>100</v>
      </c>
      <c r="E17" s="93" t="s">
        <v>84</v>
      </c>
      <c r="F17" s="93" t="s">
        <v>101</v>
      </c>
      <c r="G17" s="93" t="s">
        <v>86</v>
      </c>
      <c r="H17" s="93" t="s">
        <v>87</v>
      </c>
      <c r="I17" s="93"/>
      <c r="J17" s="94"/>
    </row>
    <row r="18" spans="1:10" ht="99.9" customHeight="1" x14ac:dyDescent="0.3">
      <c r="A18" s="57"/>
      <c r="B18" s="79" t="s">
        <v>102</v>
      </c>
      <c r="C18" s="80" t="s">
        <v>103</v>
      </c>
      <c r="D18" s="81" t="s">
        <v>104</v>
      </c>
      <c r="E18" s="80"/>
      <c r="F18" s="81"/>
      <c r="G18" s="80"/>
      <c r="H18" s="81"/>
      <c r="I18" s="95"/>
      <c r="J18" s="96"/>
    </row>
    <row r="19" spans="1:10" ht="99.9" customHeight="1" x14ac:dyDescent="0.3">
      <c r="A19" s="57"/>
      <c r="B19" s="92" t="s">
        <v>105</v>
      </c>
      <c r="C19" s="97" t="s">
        <v>55</v>
      </c>
      <c r="D19" s="98" t="s">
        <v>106</v>
      </c>
      <c r="E19" s="97"/>
      <c r="F19" s="98"/>
      <c r="G19" s="97"/>
      <c r="H19" s="98"/>
      <c r="I19" s="95"/>
      <c r="J19" s="96"/>
    </row>
    <row r="20" spans="1:10" ht="35.25" customHeight="1" x14ac:dyDescent="0.3">
      <c r="B20" s="99" t="s">
        <v>98</v>
      </c>
      <c r="C20" s="100"/>
      <c r="D20" s="101"/>
      <c r="E20" s="100"/>
      <c r="F20" s="101"/>
      <c r="G20" s="100"/>
      <c r="H20" s="101"/>
    </row>
    <row r="22" spans="1:10" x14ac:dyDescent="0.3">
      <c r="B22" s="250" t="s">
        <v>107</v>
      </c>
      <c r="C22" s="250"/>
      <c r="D22" s="250"/>
      <c r="E22" s="250"/>
      <c r="F22" s="250"/>
      <c r="G22" s="250"/>
      <c r="H22" s="250"/>
      <c r="I22" s="250"/>
      <c r="J22" s="250"/>
    </row>
    <row r="23" spans="1:10" x14ac:dyDescent="0.3">
      <c r="A23" s="57"/>
      <c r="B23" s="57"/>
      <c r="C23" s="57"/>
      <c r="D23" s="57"/>
      <c r="E23" s="57"/>
      <c r="F23" s="57"/>
      <c r="G23" s="57"/>
      <c r="H23" s="57"/>
      <c r="I23" s="102"/>
      <c r="J23" s="12"/>
    </row>
    <row r="24" spans="1:10" ht="43.2" x14ac:dyDescent="0.3">
      <c r="A24" s="57"/>
      <c r="B24" s="103" t="s">
        <v>108</v>
      </c>
      <c r="C24" s="103" t="s">
        <v>109</v>
      </c>
      <c r="D24" s="104" t="s">
        <v>110</v>
      </c>
      <c r="E24" s="104" t="s">
        <v>111</v>
      </c>
      <c r="F24" s="104" t="s">
        <v>112</v>
      </c>
      <c r="G24" s="104" t="s">
        <v>113</v>
      </c>
      <c r="H24" s="103" t="s">
        <v>114</v>
      </c>
      <c r="I24" s="105" t="s">
        <v>98</v>
      </c>
      <c r="J24" s="106"/>
    </row>
    <row r="25" spans="1:10" ht="41.4" x14ac:dyDescent="0.3">
      <c r="A25" s="57"/>
      <c r="B25" s="80" t="s">
        <v>91</v>
      </c>
      <c r="C25" s="107" t="s">
        <v>115</v>
      </c>
      <c r="D25" s="107" t="s">
        <v>116</v>
      </c>
      <c r="E25" s="107" t="s">
        <v>117</v>
      </c>
      <c r="F25" s="108" t="s">
        <v>118</v>
      </c>
      <c r="G25" s="107"/>
      <c r="H25" s="107"/>
      <c r="I25" s="107"/>
      <c r="J25" s="109"/>
    </row>
    <row r="26" spans="1:10" ht="41.4" x14ac:dyDescent="0.3">
      <c r="A26" s="57"/>
      <c r="B26" s="80" t="s">
        <v>91</v>
      </c>
      <c r="C26" s="107" t="s">
        <v>119</v>
      </c>
      <c r="D26" s="107" t="s">
        <v>120</v>
      </c>
      <c r="E26" s="107" t="s">
        <v>121</v>
      </c>
      <c r="F26" s="107" t="s">
        <v>122</v>
      </c>
      <c r="G26" s="107" t="s">
        <v>123</v>
      </c>
      <c r="H26" s="107" t="s">
        <v>124</v>
      </c>
      <c r="I26" s="107"/>
      <c r="J26" s="109"/>
    </row>
    <row r="27" spans="1:10" ht="42" thickBot="1" x14ac:dyDescent="0.35">
      <c r="A27" s="57"/>
      <c r="B27" s="110" t="s">
        <v>91</v>
      </c>
      <c r="C27" s="111" t="s">
        <v>125</v>
      </c>
      <c r="D27" s="111" t="s">
        <v>126</v>
      </c>
      <c r="E27" s="111" t="s">
        <v>127</v>
      </c>
      <c r="F27" s="111" t="s">
        <v>128</v>
      </c>
      <c r="G27" s="111" t="s">
        <v>129</v>
      </c>
      <c r="H27" s="111"/>
      <c r="I27" s="111"/>
      <c r="J27" s="109"/>
    </row>
    <row r="28" spans="1:10" ht="55.2" x14ac:dyDescent="0.3">
      <c r="A28" s="57"/>
      <c r="B28" s="112" t="s">
        <v>92</v>
      </c>
      <c r="C28" s="113" t="s">
        <v>130</v>
      </c>
      <c r="D28" s="113" t="s">
        <v>131</v>
      </c>
      <c r="E28" s="113" t="s">
        <v>132</v>
      </c>
      <c r="F28" s="114" t="s">
        <v>133</v>
      </c>
      <c r="G28" s="113" t="s">
        <v>129</v>
      </c>
      <c r="H28" s="113"/>
      <c r="I28" s="113"/>
      <c r="J28" s="109"/>
    </row>
    <row r="29" spans="1:10" ht="55.2" x14ac:dyDescent="0.3">
      <c r="A29" s="57"/>
      <c r="B29" s="80" t="s">
        <v>92</v>
      </c>
      <c r="C29" s="107" t="s">
        <v>115</v>
      </c>
      <c r="D29" s="107" t="s">
        <v>116</v>
      </c>
      <c r="E29" s="107" t="s">
        <v>134</v>
      </c>
      <c r="F29" s="107" t="s">
        <v>118</v>
      </c>
      <c r="G29" s="107" t="s">
        <v>129</v>
      </c>
      <c r="H29" s="107"/>
      <c r="I29" s="107" t="s">
        <v>57</v>
      </c>
      <c r="J29" s="109"/>
    </row>
    <row r="30" spans="1:10" ht="55.2" x14ac:dyDescent="0.3">
      <c r="A30" s="57"/>
      <c r="B30" s="80" t="s">
        <v>92</v>
      </c>
      <c r="C30" s="107" t="s">
        <v>135</v>
      </c>
      <c r="D30" s="107" t="s">
        <v>136</v>
      </c>
      <c r="E30" s="107" t="s">
        <v>137</v>
      </c>
      <c r="F30" s="107" t="s">
        <v>138</v>
      </c>
      <c r="G30" s="107" t="s">
        <v>129</v>
      </c>
      <c r="H30" s="107" t="s">
        <v>139</v>
      </c>
      <c r="I30" s="107"/>
      <c r="J30" s="109"/>
    </row>
    <row r="31" spans="1:10" x14ac:dyDescent="0.3">
      <c r="A31" s="57"/>
      <c r="B31" s="57"/>
      <c r="C31" s="57"/>
      <c r="D31" s="57"/>
      <c r="E31" s="57"/>
      <c r="F31" s="57"/>
      <c r="G31" s="57"/>
      <c r="H31" s="57"/>
      <c r="I31" s="57"/>
    </row>
    <row r="32" spans="1:10" x14ac:dyDescent="0.3">
      <c r="A32" s="57"/>
      <c r="B32" s="57"/>
      <c r="C32" s="57"/>
      <c r="D32" s="57"/>
      <c r="E32" s="57"/>
      <c r="F32" s="57"/>
      <c r="G32" s="57"/>
      <c r="H32" s="57"/>
      <c r="I32" s="57"/>
    </row>
    <row r="33" spans="1:10" x14ac:dyDescent="0.3">
      <c r="B33" s="250" t="s">
        <v>140</v>
      </c>
      <c r="C33" s="250"/>
      <c r="D33" s="250"/>
      <c r="E33" s="250"/>
      <c r="F33" s="250"/>
      <c r="G33" s="250"/>
      <c r="H33" s="250"/>
      <c r="I33" s="250"/>
      <c r="J33" s="250"/>
    </row>
    <row r="35" spans="1:10" ht="28.8" x14ac:dyDescent="0.3">
      <c r="A35" s="57"/>
      <c r="B35" s="103" t="s">
        <v>108</v>
      </c>
      <c r="C35" s="103" t="s">
        <v>109</v>
      </c>
      <c r="D35" s="105" t="s">
        <v>141</v>
      </c>
      <c r="E35" s="251" t="s">
        <v>142</v>
      </c>
      <c r="F35" s="252"/>
      <c r="G35" s="253"/>
      <c r="H35" s="105" t="s">
        <v>25</v>
      </c>
      <c r="I35" s="105" t="s">
        <v>98</v>
      </c>
    </row>
    <row r="36" spans="1:10" ht="41.4" x14ac:dyDescent="0.3">
      <c r="A36" s="57"/>
      <c r="B36" s="115" t="s">
        <v>91</v>
      </c>
      <c r="C36" s="116" t="s">
        <v>143</v>
      </c>
      <c r="D36" s="117" t="s">
        <v>144</v>
      </c>
      <c r="E36" s="254" t="s">
        <v>145</v>
      </c>
      <c r="F36" s="255"/>
      <c r="G36" s="256"/>
      <c r="H36" s="118">
        <v>1</v>
      </c>
      <c r="I36" s="119"/>
    </row>
    <row r="37" spans="1:10" ht="41.4" x14ac:dyDescent="0.3">
      <c r="A37" s="57"/>
      <c r="B37" s="115" t="s">
        <v>91</v>
      </c>
      <c r="C37" s="116" t="s">
        <v>146</v>
      </c>
      <c r="D37" s="117" t="s">
        <v>124</v>
      </c>
      <c r="E37" s="120"/>
      <c r="F37" s="121" t="s">
        <v>147</v>
      </c>
      <c r="G37" s="122"/>
      <c r="H37" s="118">
        <v>1</v>
      </c>
      <c r="I37" s="119"/>
    </row>
    <row r="38" spans="1:10" ht="42" thickBot="1" x14ac:dyDescent="0.35">
      <c r="A38" s="57"/>
      <c r="B38" s="123" t="s">
        <v>91</v>
      </c>
      <c r="C38" s="124" t="s">
        <v>55</v>
      </c>
      <c r="D38" s="125" t="s">
        <v>58</v>
      </c>
      <c r="E38" s="126"/>
      <c r="F38" s="127" t="s">
        <v>125</v>
      </c>
      <c r="G38" s="128"/>
      <c r="H38" s="129">
        <v>6</v>
      </c>
      <c r="I38" s="130"/>
    </row>
    <row r="39" spans="1:10" ht="55.2" x14ac:dyDescent="0.3">
      <c r="A39" s="57"/>
      <c r="B39" s="131" t="s">
        <v>92</v>
      </c>
      <c r="C39" s="132" t="s">
        <v>130</v>
      </c>
      <c r="D39" s="133" t="s">
        <v>148</v>
      </c>
      <c r="E39" s="257" t="s">
        <v>149</v>
      </c>
      <c r="F39" s="258"/>
      <c r="G39" s="259"/>
      <c r="H39" s="134">
        <v>10</v>
      </c>
      <c r="I39" s="135"/>
    </row>
    <row r="40" spans="1:10" ht="55.2" x14ac:dyDescent="0.3">
      <c r="A40" s="57"/>
      <c r="B40" s="115" t="s">
        <v>92</v>
      </c>
      <c r="C40" s="116" t="s">
        <v>150</v>
      </c>
      <c r="D40" s="117" t="s">
        <v>57</v>
      </c>
      <c r="E40" s="120"/>
      <c r="F40" s="121" t="s">
        <v>151</v>
      </c>
      <c r="G40" s="122"/>
      <c r="H40" s="118">
        <v>2</v>
      </c>
      <c r="I40" s="119"/>
    </row>
    <row r="41" spans="1:10" ht="55.2" x14ac:dyDescent="0.3">
      <c r="A41" s="57"/>
      <c r="B41" s="115" t="s">
        <v>92</v>
      </c>
      <c r="C41" s="116" t="s">
        <v>152</v>
      </c>
      <c r="D41" s="117" t="s">
        <v>139</v>
      </c>
      <c r="E41" s="120"/>
      <c r="F41" s="121" t="s">
        <v>152</v>
      </c>
      <c r="G41" s="122"/>
      <c r="H41" s="118">
        <v>2</v>
      </c>
      <c r="I41" s="119"/>
    </row>
    <row r="42" spans="1:10" ht="30" customHeight="1" x14ac:dyDescent="0.3">
      <c r="A42" s="57"/>
      <c r="B42" s="57"/>
      <c r="C42" s="57"/>
      <c r="D42" s="57"/>
      <c r="E42" s="57"/>
      <c r="F42" s="136"/>
      <c r="G42" s="137" t="s">
        <v>153</v>
      </c>
      <c r="H42" s="138">
        <f>SUM(H36:H41)</f>
        <v>22</v>
      </c>
      <c r="I42" s="57"/>
    </row>
    <row r="43" spans="1:10" ht="30" customHeight="1" x14ac:dyDescent="0.3">
      <c r="A43" s="57"/>
      <c r="B43" s="57"/>
      <c r="C43" s="57"/>
      <c r="D43" s="57"/>
      <c r="E43" s="57"/>
      <c r="F43" s="139"/>
      <c r="G43" s="140" t="s">
        <v>154</v>
      </c>
      <c r="H43" s="141" t="b">
        <f>EXACT(H42,I14)</f>
        <v>1</v>
      </c>
      <c r="I43" s="57"/>
    </row>
  </sheetData>
  <sheetProtection insertRows="0"/>
  <mergeCells count="10">
    <mergeCell ref="B1:D1"/>
    <mergeCell ref="C2:E2"/>
    <mergeCell ref="I5:I6"/>
    <mergeCell ref="J5:J6"/>
    <mergeCell ref="B16:J16"/>
    <mergeCell ref="B33:J33"/>
    <mergeCell ref="E35:G35"/>
    <mergeCell ref="E36:G36"/>
    <mergeCell ref="E39:G39"/>
    <mergeCell ref="B22:J22"/>
  </mergeCells>
  <conditionalFormatting sqref="H43">
    <cfRule type="cellIs" dxfId="11" priority="1" operator="equal">
      <formula>$D$14</formula>
    </cfRule>
    <cfRule type="containsText" dxfId="10" priority="2" operator="containsText" text="HAMIS">
      <formula>NOT(ISERROR(SEARCH("HAMIS",H43)))</formula>
    </cfRule>
    <cfRule type="containsText" dxfId="9" priority="3" operator="containsText" text="IGAZ">
      <formula>NOT(ISERROR(SEARCH("IGAZ",H43)))</formula>
    </cfRule>
  </conditionalFormatting>
  <dataValidations count="2">
    <dataValidation type="decimal" allowBlank="1" showInputMessage="1" showErrorMessage="1" sqref="H36:H41" xr:uid="{167D97A6-5F34-4F5D-852A-FD357D75BFEC}">
      <formula1>0</formula1>
      <formula2>1000</formula2>
    </dataValidation>
    <dataValidation type="decimal" allowBlank="1" showInputMessage="1" showErrorMessage="1" sqref="H42 C14:I14" xr:uid="{B6A2CD65-EA54-472F-B261-EBABA961102F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732AE3-0034-43D6-BEA4-B1151C594F7F}">
          <x14:formula1>
            <xm:f>[helyesbítve_Műszaki_szépészet_fodrász_9_A_11_A_12_A_13_A_20250921.xlsx]Alapadatok_1!#REF!</xm:f>
          </x14:formula1>
          <xm:sqref>C6:G6 C2:C4 E3:E4 J3:J4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2FCB-6511-45BE-870C-39B2017135EC}">
  <sheetPr>
    <tabColor theme="4" tint="0.39997558519241921"/>
    <pageSetUpPr fitToPage="1"/>
  </sheetPr>
  <dimension ref="A1:N46"/>
  <sheetViews>
    <sheetView zoomScale="75" zoomScaleNormal="75" workbookViewId="0">
      <selection activeCell="J39" sqref="J39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260" t="s">
        <v>67</v>
      </c>
      <c r="C1" s="260"/>
      <c r="D1" s="260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68</v>
      </c>
      <c r="C2" s="261" t="s">
        <v>69</v>
      </c>
      <c r="D2" s="262"/>
      <c r="E2" s="263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70</v>
      </c>
      <c r="C3" s="64" t="s">
        <v>71</v>
      </c>
      <c r="D3" s="65" t="s">
        <v>72</v>
      </c>
      <c r="E3" s="64" t="s">
        <v>73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74</v>
      </c>
      <c r="C4" s="70" t="s">
        <v>170</v>
      </c>
      <c r="D4" s="71" t="s">
        <v>76</v>
      </c>
      <c r="E4" s="72" t="s">
        <v>51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77</v>
      </c>
      <c r="C5" s="74" t="s">
        <v>171</v>
      </c>
      <c r="D5" s="74"/>
      <c r="E5" s="74"/>
      <c r="F5" s="74"/>
      <c r="G5" s="74"/>
      <c r="H5" s="75"/>
      <c r="I5" s="147"/>
      <c r="J5" s="264"/>
    </row>
    <row r="6" spans="1:10" ht="28.8" x14ac:dyDescent="0.3">
      <c r="A6" s="57"/>
      <c r="B6" s="76" t="s">
        <v>79</v>
      </c>
      <c r="C6" s="70" t="s">
        <v>51</v>
      </c>
      <c r="D6" s="70" t="s">
        <v>80</v>
      </c>
      <c r="E6" s="70" t="s">
        <v>80</v>
      </c>
      <c r="F6" s="70" t="s">
        <v>80</v>
      </c>
      <c r="G6" s="70" t="s">
        <v>80</v>
      </c>
      <c r="H6" s="75"/>
      <c r="I6" s="147"/>
      <c r="J6" s="264"/>
    </row>
    <row r="7" spans="1:10" ht="28.8" x14ac:dyDescent="0.3">
      <c r="A7" s="57"/>
      <c r="B7" s="76" t="s">
        <v>172</v>
      </c>
      <c r="C7" s="148" t="s">
        <v>173</v>
      </c>
      <c r="D7" s="148"/>
      <c r="E7" s="74"/>
      <c r="F7" s="74"/>
      <c r="G7" s="74"/>
      <c r="H7" s="75"/>
      <c r="I7" s="147"/>
      <c r="J7" s="264"/>
    </row>
    <row r="8" spans="1:10" x14ac:dyDescent="0.3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57"/>
      <c r="B9" s="77" t="s">
        <v>81</v>
      </c>
      <c r="C9" s="7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57"/>
      <c r="C10" s="78" t="s">
        <v>82</v>
      </c>
      <c r="D10" s="78" t="s">
        <v>83</v>
      </c>
      <c r="E10" s="78" t="s">
        <v>84</v>
      </c>
      <c r="F10" s="78" t="s">
        <v>85</v>
      </c>
      <c r="G10" s="78" t="s">
        <v>86</v>
      </c>
      <c r="H10" s="78" t="s">
        <v>87</v>
      </c>
      <c r="I10" s="78"/>
      <c r="J10" s="57"/>
    </row>
    <row r="11" spans="1:10" ht="43.2" x14ac:dyDescent="0.3">
      <c r="A11" s="57"/>
      <c r="B11" s="79" t="s">
        <v>88</v>
      </c>
      <c r="C11" s="80" t="s">
        <v>174</v>
      </c>
      <c r="D11" s="81" t="s">
        <v>175</v>
      </c>
      <c r="E11" s="80" t="s">
        <v>157</v>
      </c>
      <c r="F11" s="81"/>
      <c r="G11" s="80"/>
      <c r="H11" s="81"/>
      <c r="I11" s="82"/>
      <c r="J11" s="83"/>
    </row>
    <row r="12" spans="1:10" ht="28.8" x14ac:dyDescent="0.3">
      <c r="A12" s="57"/>
      <c r="B12" s="79" t="s">
        <v>90</v>
      </c>
      <c r="C12" s="80" t="s">
        <v>176</v>
      </c>
      <c r="D12" s="81" t="s">
        <v>177</v>
      </c>
      <c r="E12" s="149" t="s">
        <v>178</v>
      </c>
      <c r="F12" s="150"/>
      <c r="G12" s="80"/>
      <c r="H12" s="81"/>
      <c r="I12" s="82"/>
      <c r="J12" s="83"/>
    </row>
    <row r="13" spans="1:10" ht="28.8" x14ac:dyDescent="0.3">
      <c r="A13" s="57"/>
      <c r="B13" s="84" t="s">
        <v>93</v>
      </c>
      <c r="C13" s="85"/>
      <c r="D13" s="86"/>
      <c r="E13" s="85"/>
      <c r="F13" s="86"/>
      <c r="G13" s="85"/>
      <c r="H13" s="86"/>
      <c r="I13" s="87"/>
      <c r="J13" s="88"/>
    </row>
    <row r="14" spans="1:10" ht="46.5" customHeight="1" x14ac:dyDescent="0.3">
      <c r="A14" s="57"/>
      <c r="B14" s="84" t="s">
        <v>95</v>
      </c>
      <c r="C14" s="85" t="s">
        <v>179</v>
      </c>
      <c r="D14" s="86" t="s">
        <v>179</v>
      </c>
      <c r="E14" s="85" t="s">
        <v>180</v>
      </c>
      <c r="F14" s="86"/>
      <c r="G14" s="85"/>
      <c r="H14" s="86"/>
      <c r="I14" s="87"/>
      <c r="J14" s="88"/>
    </row>
    <row r="15" spans="1:10" ht="30" customHeight="1" x14ac:dyDescent="0.3">
      <c r="A15" s="57"/>
      <c r="B15" s="79" t="s">
        <v>97</v>
      </c>
      <c r="C15" s="89">
        <v>102</v>
      </c>
      <c r="D15" s="90">
        <v>69</v>
      </c>
      <c r="E15" s="89">
        <v>102</v>
      </c>
      <c r="F15" s="90"/>
      <c r="G15" s="89">
        <v>0</v>
      </c>
      <c r="H15" s="90">
        <v>0</v>
      </c>
      <c r="I15" s="91">
        <f>SUM(C15:H15)</f>
        <v>273</v>
      </c>
      <c r="J15" s="57"/>
    </row>
    <row r="17" spans="1:10" x14ac:dyDescent="0.3">
      <c r="B17" s="265" t="s">
        <v>99</v>
      </c>
      <c r="C17" s="265"/>
      <c r="D17" s="265"/>
      <c r="E17" s="265"/>
      <c r="F17" s="265"/>
      <c r="G17" s="265"/>
      <c r="H17" s="265"/>
      <c r="I17" s="265"/>
      <c r="J17" s="265"/>
    </row>
    <row r="18" spans="1:10" x14ac:dyDescent="0.3">
      <c r="B18" s="93"/>
      <c r="C18" s="93" t="s">
        <v>82</v>
      </c>
      <c r="D18" s="93" t="s">
        <v>100</v>
      </c>
      <c r="E18" s="93" t="s">
        <v>84</v>
      </c>
      <c r="F18" s="93" t="s">
        <v>101</v>
      </c>
      <c r="G18" s="93" t="s">
        <v>86</v>
      </c>
      <c r="H18" s="93" t="s">
        <v>87</v>
      </c>
      <c r="I18" s="93"/>
      <c r="J18" s="143"/>
    </row>
    <row r="19" spans="1:10" ht="99.9" customHeight="1" x14ac:dyDescent="0.3">
      <c r="A19" s="57"/>
      <c r="B19" s="79" t="s">
        <v>102</v>
      </c>
      <c r="C19" s="80" t="s">
        <v>174</v>
      </c>
      <c r="D19" s="151" t="s">
        <v>175</v>
      </c>
      <c r="E19" s="80" t="s">
        <v>157</v>
      </c>
      <c r="F19" s="81"/>
      <c r="G19" s="80"/>
      <c r="H19" s="81"/>
      <c r="I19" s="95"/>
      <c r="J19" s="96"/>
    </row>
    <row r="20" spans="1:10" ht="99.9" customHeight="1" x14ac:dyDescent="0.3">
      <c r="A20" s="57"/>
      <c r="B20" s="92" t="s">
        <v>105</v>
      </c>
      <c r="C20" s="97" t="s">
        <v>181</v>
      </c>
      <c r="D20" s="152" t="s">
        <v>181</v>
      </c>
      <c r="E20" s="97" t="s">
        <v>181</v>
      </c>
      <c r="F20" s="98"/>
      <c r="G20" s="97"/>
      <c r="H20" s="98"/>
      <c r="I20" s="95"/>
      <c r="J20" s="96"/>
    </row>
    <row r="21" spans="1:10" ht="35.25" customHeight="1" x14ac:dyDescent="0.3">
      <c r="B21" s="99" t="s">
        <v>98</v>
      </c>
      <c r="C21" s="100"/>
      <c r="D21" s="101"/>
      <c r="E21" s="100"/>
      <c r="F21" s="101"/>
      <c r="G21" s="100"/>
      <c r="H21" s="101"/>
    </row>
    <row r="23" spans="1:10" x14ac:dyDescent="0.3">
      <c r="B23" s="250" t="s">
        <v>107</v>
      </c>
      <c r="C23" s="250"/>
      <c r="D23" s="250"/>
      <c r="E23" s="250"/>
      <c r="F23" s="250"/>
      <c r="G23" s="250"/>
      <c r="H23" s="250"/>
      <c r="I23" s="250"/>
      <c r="J23" s="250"/>
    </row>
    <row r="24" spans="1:10" x14ac:dyDescent="0.3">
      <c r="A24" s="57"/>
      <c r="B24" s="57"/>
      <c r="C24" s="57"/>
      <c r="D24" s="57"/>
      <c r="E24" s="57"/>
      <c r="F24" s="57"/>
      <c r="G24" s="57"/>
      <c r="H24" s="57"/>
      <c r="I24" s="102"/>
      <c r="J24" s="12"/>
    </row>
    <row r="25" spans="1:10" ht="43.2" x14ac:dyDescent="0.3">
      <c r="A25" s="57"/>
      <c r="B25" s="103" t="s">
        <v>108</v>
      </c>
      <c r="C25" s="103" t="s">
        <v>109</v>
      </c>
      <c r="D25" s="104" t="s">
        <v>110</v>
      </c>
      <c r="E25" s="104" t="s">
        <v>111</v>
      </c>
      <c r="F25" s="104" t="s">
        <v>112</v>
      </c>
      <c r="G25" s="104" t="s">
        <v>113</v>
      </c>
      <c r="H25" s="103" t="s">
        <v>114</v>
      </c>
      <c r="I25" s="105" t="s">
        <v>98</v>
      </c>
      <c r="J25" s="106"/>
    </row>
    <row r="26" spans="1:10" ht="86.4" x14ac:dyDescent="0.3">
      <c r="A26" s="57"/>
      <c r="B26" s="153" t="s">
        <v>176</v>
      </c>
      <c r="C26" s="153" t="s">
        <v>176</v>
      </c>
      <c r="D26" s="154" t="s">
        <v>182</v>
      </c>
      <c r="E26" s="154" t="s">
        <v>183</v>
      </c>
      <c r="F26" s="154" t="s">
        <v>184</v>
      </c>
      <c r="G26" s="154" t="s">
        <v>185</v>
      </c>
      <c r="H26" s="155"/>
      <c r="I26" s="107"/>
      <c r="J26" s="109"/>
    </row>
    <row r="27" spans="1:10" ht="72.599999999999994" thickBot="1" x14ac:dyDescent="0.35">
      <c r="A27" s="57"/>
      <c r="B27" s="156" t="s">
        <v>176</v>
      </c>
      <c r="C27" s="156" t="s">
        <v>176</v>
      </c>
      <c r="D27" s="157" t="s">
        <v>186</v>
      </c>
      <c r="E27" s="157" t="s">
        <v>187</v>
      </c>
      <c r="F27" s="157" t="s">
        <v>188</v>
      </c>
      <c r="G27" s="157" t="s">
        <v>189</v>
      </c>
      <c r="H27" s="158"/>
      <c r="I27" s="111"/>
      <c r="J27" s="109"/>
    </row>
    <row r="28" spans="1:10" ht="144.6" thickBot="1" x14ac:dyDescent="0.35">
      <c r="A28" s="57"/>
      <c r="B28" s="159" t="s">
        <v>177</v>
      </c>
      <c r="C28" s="160" t="s">
        <v>175</v>
      </c>
      <c r="D28" s="161" t="s">
        <v>190</v>
      </c>
      <c r="E28" s="161" t="s">
        <v>191</v>
      </c>
      <c r="F28" s="162" t="s">
        <v>192</v>
      </c>
      <c r="G28" s="162" t="s">
        <v>193</v>
      </c>
      <c r="H28" s="161"/>
      <c r="I28" s="163"/>
      <c r="J28" s="109"/>
    </row>
    <row r="29" spans="1:10" ht="195.6" thickBot="1" x14ac:dyDescent="0.35">
      <c r="A29" s="57"/>
      <c r="B29" s="159" t="s">
        <v>178</v>
      </c>
      <c r="C29" s="164"/>
      <c r="D29" s="165" t="s">
        <v>194</v>
      </c>
      <c r="E29" s="165" t="s">
        <v>195</v>
      </c>
      <c r="F29" s="165" t="s">
        <v>196</v>
      </c>
      <c r="G29" s="165" t="s">
        <v>197</v>
      </c>
      <c r="H29" s="166"/>
      <c r="I29" s="163"/>
      <c r="J29" s="109"/>
    </row>
    <row r="30" spans="1:10" x14ac:dyDescent="0.3">
      <c r="A30" s="57"/>
      <c r="B30" s="57"/>
      <c r="C30" s="57"/>
      <c r="D30" s="57"/>
      <c r="E30" s="57"/>
      <c r="F30" s="57"/>
      <c r="G30" s="57"/>
      <c r="H30" s="57"/>
      <c r="I30" s="57"/>
      <c r="J30" s="109"/>
    </row>
    <row r="31" spans="1:10" x14ac:dyDescent="0.3">
      <c r="A31" s="57"/>
      <c r="B31" s="57"/>
      <c r="C31" s="57"/>
      <c r="D31" s="57"/>
      <c r="E31" s="57"/>
      <c r="F31" s="57"/>
      <c r="G31" s="57"/>
      <c r="H31" s="57"/>
      <c r="I31" s="57"/>
      <c r="J31" s="109"/>
    </row>
    <row r="32" spans="1:10" x14ac:dyDescent="0.3">
      <c r="A32" s="57"/>
      <c r="B32" s="142" t="s">
        <v>140</v>
      </c>
      <c r="C32" s="142"/>
      <c r="D32" s="142"/>
      <c r="E32" s="142"/>
      <c r="F32" s="142"/>
      <c r="G32" s="142"/>
      <c r="H32" s="142"/>
      <c r="I32" s="142"/>
    </row>
    <row r="33" spans="1:14" x14ac:dyDescent="0.3">
      <c r="A33" s="57"/>
    </row>
    <row r="34" spans="1:14" ht="28.8" x14ac:dyDescent="0.3">
      <c r="B34" s="103" t="s">
        <v>108</v>
      </c>
      <c r="C34" s="103" t="s">
        <v>109</v>
      </c>
      <c r="D34" s="105" t="s">
        <v>141</v>
      </c>
      <c r="E34" s="251" t="s">
        <v>142</v>
      </c>
      <c r="F34" s="252"/>
      <c r="G34" s="253"/>
      <c r="H34" s="105" t="s">
        <v>25</v>
      </c>
      <c r="I34" s="105" t="s">
        <v>98</v>
      </c>
      <c r="J34" s="142"/>
    </row>
    <row r="35" spans="1:14" s="59" customFormat="1" x14ac:dyDescent="0.3">
      <c r="A35" s="57"/>
      <c r="B35" s="155" t="s">
        <v>176</v>
      </c>
      <c r="C35" s="155" t="s">
        <v>176</v>
      </c>
      <c r="D35" s="155" t="s">
        <v>198</v>
      </c>
      <c r="E35" s="254" t="s">
        <v>199</v>
      </c>
      <c r="F35" s="255"/>
      <c r="G35" s="256"/>
      <c r="H35" s="118">
        <v>6</v>
      </c>
      <c r="I35" s="119"/>
      <c r="J35"/>
      <c r="L35"/>
      <c r="M35"/>
      <c r="N35"/>
    </row>
    <row r="36" spans="1:14" s="59" customFormat="1" x14ac:dyDescent="0.3">
      <c r="A36" s="57"/>
      <c r="B36" s="155" t="s">
        <v>176</v>
      </c>
      <c r="C36" s="155" t="s">
        <v>176</v>
      </c>
      <c r="D36" s="155" t="s">
        <v>158</v>
      </c>
      <c r="E36" s="254" t="s">
        <v>200</v>
      </c>
      <c r="F36" s="255"/>
      <c r="G36" s="256"/>
      <c r="H36" s="118">
        <v>90</v>
      </c>
      <c r="I36" s="119"/>
      <c r="J36"/>
      <c r="L36"/>
      <c r="M36"/>
      <c r="N36"/>
    </row>
    <row r="37" spans="1:14" s="59" customFormat="1" ht="14.4" customHeight="1" thickBot="1" x14ac:dyDescent="0.35">
      <c r="A37" s="57"/>
      <c r="B37" s="158" t="s">
        <v>176</v>
      </c>
      <c r="C37" s="158" t="s">
        <v>176</v>
      </c>
      <c r="D37" s="167" t="s">
        <v>159</v>
      </c>
      <c r="E37" s="266" t="s">
        <v>201</v>
      </c>
      <c r="F37" s="267"/>
      <c r="G37" s="268"/>
      <c r="H37" s="129">
        <v>6</v>
      </c>
      <c r="I37" s="130"/>
      <c r="J37"/>
      <c r="L37"/>
      <c r="M37"/>
      <c r="N37"/>
    </row>
    <row r="38" spans="1:14" s="59" customFormat="1" ht="14.4" customHeight="1" x14ac:dyDescent="0.3">
      <c r="A38" s="57"/>
      <c r="B38" s="168" t="s">
        <v>177</v>
      </c>
      <c r="C38" s="168" t="s">
        <v>175</v>
      </c>
      <c r="D38" s="169" t="s">
        <v>198</v>
      </c>
      <c r="E38" s="257" t="s">
        <v>202</v>
      </c>
      <c r="F38" s="258"/>
      <c r="G38" s="259"/>
      <c r="H38" s="134">
        <v>5</v>
      </c>
      <c r="I38" s="135"/>
      <c r="J38"/>
      <c r="L38"/>
      <c r="M38"/>
      <c r="N38"/>
    </row>
    <row r="39" spans="1:14" s="59" customFormat="1" ht="28.8" x14ac:dyDescent="0.3">
      <c r="A39" s="57"/>
      <c r="B39" s="170" t="s">
        <v>177</v>
      </c>
      <c r="C39" s="170" t="s">
        <v>175</v>
      </c>
      <c r="D39" s="155" t="s">
        <v>158</v>
      </c>
      <c r="E39" s="254" t="s">
        <v>175</v>
      </c>
      <c r="F39" s="255"/>
      <c r="G39" s="256"/>
      <c r="H39" s="118">
        <v>60</v>
      </c>
      <c r="I39" s="119"/>
      <c r="J39"/>
      <c r="L39"/>
      <c r="M39"/>
      <c r="N39"/>
    </row>
    <row r="40" spans="1:14" s="59" customFormat="1" ht="29.4" thickBot="1" x14ac:dyDescent="0.35">
      <c r="A40" s="57"/>
      <c r="B40" s="171" t="s">
        <v>177</v>
      </c>
      <c r="C40" s="171" t="s">
        <v>175</v>
      </c>
      <c r="D40" s="167" t="s">
        <v>159</v>
      </c>
      <c r="E40" s="266" t="s">
        <v>203</v>
      </c>
      <c r="F40" s="267"/>
      <c r="G40" s="268"/>
      <c r="H40" s="129">
        <v>4</v>
      </c>
      <c r="I40" s="130"/>
      <c r="J40"/>
      <c r="L40"/>
      <c r="M40"/>
      <c r="N40"/>
    </row>
    <row r="41" spans="1:14" s="59" customFormat="1" ht="14.4" customHeight="1" x14ac:dyDescent="0.3">
      <c r="A41" s="57"/>
      <c r="B41" s="172" t="s">
        <v>178</v>
      </c>
      <c r="C41" s="173" t="s">
        <v>204</v>
      </c>
      <c r="D41" s="172" t="s">
        <v>198</v>
      </c>
      <c r="E41" s="269" t="s">
        <v>205</v>
      </c>
      <c r="F41" s="270"/>
      <c r="G41" s="271"/>
      <c r="H41" s="174">
        <v>10</v>
      </c>
      <c r="I41" s="175"/>
      <c r="J41"/>
      <c r="L41"/>
      <c r="M41"/>
      <c r="N41"/>
    </row>
    <row r="42" spans="1:14" s="59" customFormat="1" ht="28.8" x14ac:dyDescent="0.3">
      <c r="A42" s="57"/>
      <c r="B42" s="155" t="s">
        <v>178</v>
      </c>
      <c r="C42" s="170" t="s">
        <v>204</v>
      </c>
      <c r="D42" s="155" t="s">
        <v>158</v>
      </c>
      <c r="E42" s="254" t="s">
        <v>206</v>
      </c>
      <c r="F42" s="255"/>
      <c r="G42" s="256"/>
      <c r="H42" s="118">
        <v>72</v>
      </c>
      <c r="I42" s="119"/>
      <c r="J42"/>
      <c r="L42"/>
      <c r="M42"/>
      <c r="N42"/>
    </row>
    <row r="43" spans="1:14" s="59" customFormat="1" ht="29.4" thickBot="1" x14ac:dyDescent="0.35">
      <c r="A43" s="57"/>
      <c r="B43" s="158" t="s">
        <v>178</v>
      </c>
      <c r="C43" s="171" t="s">
        <v>204</v>
      </c>
      <c r="D43" s="167" t="s">
        <v>159</v>
      </c>
      <c r="E43" s="266" t="s">
        <v>207</v>
      </c>
      <c r="F43" s="267"/>
      <c r="G43" s="268"/>
      <c r="H43" s="129">
        <v>20</v>
      </c>
      <c r="I43" s="130"/>
      <c r="J43"/>
      <c r="L43"/>
      <c r="M43"/>
      <c r="N43"/>
    </row>
    <row r="44" spans="1:14" x14ac:dyDescent="0.3">
      <c r="A44" s="57"/>
      <c r="B44" s="57"/>
      <c r="C44" s="57"/>
      <c r="D44" s="57"/>
      <c r="E44" s="57"/>
      <c r="F44" s="136"/>
      <c r="G44" s="137" t="s">
        <v>153</v>
      </c>
      <c r="H44" s="138">
        <f>SUM(H35:H43)</f>
        <v>273</v>
      </c>
      <c r="I44" s="57"/>
    </row>
    <row r="45" spans="1:14" x14ac:dyDescent="0.3">
      <c r="A45" s="57"/>
      <c r="B45" s="57"/>
      <c r="C45" s="57"/>
      <c r="D45" s="57"/>
      <c r="E45" s="57"/>
      <c r="F45" s="139"/>
      <c r="G45" s="140" t="s">
        <v>154</v>
      </c>
      <c r="H45" s="141" t="b">
        <f>EXACT(H44,I15)</f>
        <v>1</v>
      </c>
      <c r="I45" s="57"/>
    </row>
    <row r="46" spans="1:14" ht="30" customHeight="1" x14ac:dyDescent="0.3">
      <c r="A46" s="57"/>
      <c r="B46" s="57"/>
      <c r="C46" s="57"/>
      <c r="D46" s="78"/>
      <c r="E46" s="78"/>
      <c r="F46" s="57"/>
      <c r="G46" s="176"/>
      <c r="H46" s="177"/>
      <c r="I46" s="57"/>
    </row>
  </sheetData>
  <sheetProtection insertRows="0"/>
  <mergeCells count="15">
    <mergeCell ref="E40:G40"/>
    <mergeCell ref="E41:G41"/>
    <mergeCell ref="E42:G42"/>
    <mergeCell ref="E43:G43"/>
    <mergeCell ref="E35:G35"/>
    <mergeCell ref="E36:G36"/>
    <mergeCell ref="E37:G37"/>
    <mergeCell ref="E38:G38"/>
    <mergeCell ref="E39:G39"/>
    <mergeCell ref="E34:G34"/>
    <mergeCell ref="B1:D1"/>
    <mergeCell ref="C2:E2"/>
    <mergeCell ref="J5:J7"/>
    <mergeCell ref="B17:J17"/>
    <mergeCell ref="B23:J23"/>
  </mergeCells>
  <conditionalFormatting sqref="H45">
    <cfRule type="cellIs" dxfId="8" priority="1" operator="equal">
      <formula>$D$15</formula>
    </cfRule>
    <cfRule type="containsText" dxfId="7" priority="2" operator="containsText" text="HAMIS">
      <formula>NOT(ISERROR(SEARCH("HAMIS",H45)))</formula>
    </cfRule>
    <cfRule type="containsText" dxfId="6" priority="3" operator="containsText" text="IGAZ">
      <formula>NOT(ISERROR(SEARCH("IGAZ",H45)))</formula>
    </cfRule>
  </conditionalFormatting>
  <dataValidations count="2">
    <dataValidation type="decimal" allowBlank="1" showInputMessage="1" showErrorMessage="1" sqref="H35:H43" xr:uid="{7BC78059-B455-4446-8CD9-A2E1C0B65675}">
      <formula1>0</formula1>
      <formula2>1000</formula2>
    </dataValidation>
    <dataValidation type="decimal" allowBlank="1" showInputMessage="1" showErrorMessage="1" sqref="H44 C15:I15" xr:uid="{06FEBAE6-A808-4EC8-81FB-E3F07A8F73D0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DF026B-0198-40D8-B59B-E31DF9F43ADE}">
          <x14:formula1>
            <xm:f>[Műszaki_Szépészet_kozmetikus_11_A_12_A_13_A_20240721.xlsx]Alapadatok_1!#REF!</xm:f>
          </x14:formula1>
          <xm:sqref>C6:G6 C2:C4 E3:E4 J3:J4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4408-7453-4E07-B645-964A69BA7381}">
  <sheetPr>
    <tabColor theme="4" tint="0.39997558519241921"/>
    <pageSetUpPr fitToPage="1"/>
  </sheetPr>
  <dimension ref="A1:K51"/>
  <sheetViews>
    <sheetView zoomScale="80" zoomScaleNormal="80" workbookViewId="0">
      <selection activeCell="B7" sqref="B7:G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260" t="s">
        <v>67</v>
      </c>
      <c r="C1" s="260"/>
      <c r="D1" s="260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68</v>
      </c>
      <c r="C2" s="261" t="s">
        <v>69</v>
      </c>
      <c r="D2" s="262"/>
      <c r="E2" s="263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70</v>
      </c>
      <c r="C3" s="64" t="s">
        <v>71</v>
      </c>
      <c r="D3" s="65" t="s">
        <v>72</v>
      </c>
      <c r="E3" s="64" t="s">
        <v>73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74</v>
      </c>
      <c r="C4" s="70" t="s">
        <v>170</v>
      </c>
      <c r="D4" s="71" t="s">
        <v>76</v>
      </c>
      <c r="E4" s="72" t="s">
        <v>51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77</v>
      </c>
      <c r="C5" s="74" t="s">
        <v>208</v>
      </c>
      <c r="D5" s="74"/>
      <c r="E5" s="74"/>
      <c r="F5" s="74"/>
      <c r="G5" s="74"/>
      <c r="H5" s="75"/>
      <c r="I5" s="264"/>
      <c r="J5" s="264"/>
    </row>
    <row r="6" spans="1:10" ht="28.8" x14ac:dyDescent="0.3">
      <c r="A6" s="57"/>
      <c r="B6" s="76" t="s">
        <v>79</v>
      </c>
      <c r="C6" s="70" t="s">
        <v>51</v>
      </c>
      <c r="D6" s="70" t="s">
        <v>80</v>
      </c>
      <c r="E6" s="70" t="s">
        <v>80</v>
      </c>
      <c r="F6" s="70" t="s">
        <v>80</v>
      </c>
      <c r="G6" s="70" t="s">
        <v>80</v>
      </c>
      <c r="H6" s="75"/>
      <c r="I6" s="264"/>
      <c r="J6" s="264"/>
    </row>
    <row r="7" spans="1:10" ht="28.8" x14ac:dyDescent="0.3">
      <c r="A7" s="57"/>
      <c r="B7" s="76" t="s">
        <v>172</v>
      </c>
      <c r="C7" s="148" t="s">
        <v>173</v>
      </c>
      <c r="D7" s="148"/>
      <c r="E7" s="74"/>
      <c r="F7" s="74"/>
      <c r="G7" s="74"/>
      <c r="H7" s="75"/>
      <c r="I7" s="264"/>
      <c r="J7" s="264"/>
    </row>
    <row r="8" spans="1:10" x14ac:dyDescent="0.3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57"/>
      <c r="B9" s="77" t="s">
        <v>81</v>
      </c>
      <c r="C9" s="7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57"/>
      <c r="C10" s="78" t="s">
        <v>82</v>
      </c>
      <c r="D10" s="78" t="s">
        <v>83</v>
      </c>
      <c r="E10" s="78" t="s">
        <v>84</v>
      </c>
      <c r="F10" s="78" t="s">
        <v>85</v>
      </c>
      <c r="G10" s="78" t="s">
        <v>86</v>
      </c>
      <c r="H10" s="78" t="s">
        <v>87</v>
      </c>
      <c r="I10" s="78"/>
      <c r="J10" s="57"/>
    </row>
    <row r="11" spans="1:10" ht="43.2" x14ac:dyDescent="0.3">
      <c r="A11" s="57"/>
      <c r="B11" s="79" t="s">
        <v>88</v>
      </c>
      <c r="C11" s="80" t="s">
        <v>209</v>
      </c>
      <c r="D11" s="81" t="s">
        <v>174</v>
      </c>
      <c r="E11" s="80" t="s">
        <v>175</v>
      </c>
      <c r="F11" s="81" t="s">
        <v>157</v>
      </c>
      <c r="G11" s="80"/>
      <c r="H11" s="81"/>
      <c r="I11" s="82"/>
      <c r="J11" s="83"/>
    </row>
    <row r="12" spans="1:10" ht="28.8" x14ac:dyDescent="0.3">
      <c r="A12" s="57"/>
      <c r="B12" s="79" t="s">
        <v>90</v>
      </c>
      <c r="C12" s="80" t="s">
        <v>210</v>
      </c>
      <c r="D12" s="81" t="s">
        <v>176</v>
      </c>
      <c r="E12" s="80" t="s">
        <v>177</v>
      </c>
      <c r="F12" s="150" t="s">
        <v>178</v>
      </c>
      <c r="G12" s="80"/>
      <c r="H12" s="81"/>
      <c r="I12" s="82"/>
      <c r="J12" s="83"/>
    </row>
    <row r="13" spans="1:10" ht="28.8" x14ac:dyDescent="0.3">
      <c r="A13" s="57"/>
      <c r="B13" s="84" t="s">
        <v>93</v>
      </c>
      <c r="C13" s="85"/>
      <c r="D13" s="86"/>
      <c r="E13" s="85"/>
      <c r="F13" s="86"/>
      <c r="G13" s="85"/>
      <c r="H13" s="86"/>
      <c r="I13" s="87"/>
      <c r="J13" s="88"/>
    </row>
    <row r="14" spans="1:10" ht="46.5" customHeight="1" x14ac:dyDescent="0.3">
      <c r="A14" s="57"/>
      <c r="B14" s="84" t="s">
        <v>95</v>
      </c>
      <c r="C14" s="85" t="s">
        <v>179</v>
      </c>
      <c r="D14" s="86" t="s">
        <v>179</v>
      </c>
      <c r="E14" s="85" t="s">
        <v>179</v>
      </c>
      <c r="F14" s="86" t="s">
        <v>180</v>
      </c>
      <c r="G14" s="85"/>
      <c r="H14" s="86"/>
      <c r="I14" s="87"/>
      <c r="J14" s="88"/>
    </row>
    <row r="15" spans="1:10" ht="30" customHeight="1" x14ac:dyDescent="0.3">
      <c r="A15" s="57"/>
      <c r="B15" s="79" t="s">
        <v>97</v>
      </c>
      <c r="C15" s="89">
        <v>105</v>
      </c>
      <c r="D15" s="90">
        <v>55</v>
      </c>
      <c r="E15" s="89">
        <v>41</v>
      </c>
      <c r="F15" s="90">
        <v>112</v>
      </c>
      <c r="G15" s="89">
        <v>0</v>
      </c>
      <c r="H15" s="90">
        <v>0</v>
      </c>
      <c r="I15" s="91">
        <f>SUM(C15:H15)</f>
        <v>313</v>
      </c>
      <c r="J15" s="57"/>
    </row>
    <row r="17" spans="1:10" x14ac:dyDescent="0.3">
      <c r="B17" s="265" t="s">
        <v>99</v>
      </c>
      <c r="C17" s="265"/>
      <c r="D17" s="265"/>
      <c r="E17" s="265"/>
      <c r="F17" s="265"/>
      <c r="G17" s="265"/>
      <c r="H17" s="265"/>
      <c r="I17" s="265"/>
      <c r="J17" s="265"/>
    </row>
    <row r="18" spans="1:10" x14ac:dyDescent="0.3">
      <c r="B18" s="93"/>
      <c r="C18" s="93" t="s">
        <v>82</v>
      </c>
      <c r="D18" s="93" t="s">
        <v>100</v>
      </c>
      <c r="E18" s="93" t="s">
        <v>84</v>
      </c>
      <c r="F18" s="93" t="s">
        <v>101</v>
      </c>
      <c r="G18" s="93" t="s">
        <v>86</v>
      </c>
      <c r="H18" s="93" t="s">
        <v>87</v>
      </c>
      <c r="I18" s="93"/>
      <c r="J18" s="143"/>
    </row>
    <row r="19" spans="1:10" ht="99.9" customHeight="1" x14ac:dyDescent="0.3">
      <c r="A19" s="57"/>
      <c r="B19" s="79" t="s">
        <v>102</v>
      </c>
      <c r="C19" s="80" t="s">
        <v>209</v>
      </c>
      <c r="D19" s="81" t="s">
        <v>174</v>
      </c>
      <c r="E19" s="80" t="s">
        <v>175</v>
      </c>
      <c r="F19" s="81" t="s">
        <v>157</v>
      </c>
      <c r="G19" s="80"/>
      <c r="H19" s="81"/>
      <c r="I19" s="95"/>
      <c r="J19" s="96"/>
    </row>
    <row r="20" spans="1:10" ht="99.9" customHeight="1" x14ac:dyDescent="0.3">
      <c r="A20" s="57"/>
      <c r="B20" s="92" t="s">
        <v>105</v>
      </c>
      <c r="C20" s="97" t="s">
        <v>181</v>
      </c>
      <c r="D20" s="98" t="s">
        <v>181</v>
      </c>
      <c r="E20" s="97" t="s">
        <v>181</v>
      </c>
      <c r="F20" s="98" t="s">
        <v>181</v>
      </c>
      <c r="G20" s="97"/>
      <c r="H20" s="98"/>
      <c r="I20" s="95"/>
      <c r="J20" s="96"/>
    </row>
    <row r="21" spans="1:10" ht="35.25" customHeight="1" x14ac:dyDescent="0.3">
      <c r="B21" s="99" t="s">
        <v>98</v>
      </c>
      <c r="C21" s="100"/>
      <c r="D21" s="101"/>
      <c r="E21" s="100"/>
      <c r="F21" s="101"/>
      <c r="G21" s="100"/>
      <c r="H21" s="101"/>
    </row>
    <row r="23" spans="1:10" x14ac:dyDescent="0.3">
      <c r="B23" s="250" t="s">
        <v>107</v>
      </c>
      <c r="C23" s="250"/>
      <c r="D23" s="250"/>
      <c r="E23" s="250"/>
      <c r="F23" s="250"/>
      <c r="G23" s="250"/>
      <c r="H23" s="250"/>
      <c r="I23" s="250"/>
      <c r="J23" s="250"/>
    </row>
    <row r="24" spans="1:10" x14ac:dyDescent="0.3">
      <c r="A24" s="57"/>
      <c r="B24" s="57"/>
      <c r="C24" s="57"/>
      <c r="D24" s="57"/>
      <c r="E24" s="57"/>
      <c r="F24" s="57"/>
      <c r="G24" s="57"/>
      <c r="H24" s="57"/>
      <c r="I24" s="102"/>
      <c r="J24" s="12"/>
    </row>
    <row r="25" spans="1:10" ht="43.2" x14ac:dyDescent="0.3">
      <c r="A25" s="57"/>
      <c r="B25" s="103" t="s">
        <v>108</v>
      </c>
      <c r="C25" s="103" t="s">
        <v>109</v>
      </c>
      <c r="D25" s="104" t="s">
        <v>110</v>
      </c>
      <c r="E25" s="104" t="s">
        <v>111</v>
      </c>
      <c r="F25" s="104" t="s">
        <v>112</v>
      </c>
      <c r="G25" s="104" t="s">
        <v>113</v>
      </c>
      <c r="H25" s="103" t="s">
        <v>114</v>
      </c>
      <c r="I25" s="105" t="s">
        <v>98</v>
      </c>
      <c r="J25" s="106"/>
    </row>
    <row r="26" spans="1:10" ht="144" x14ac:dyDescent="0.3">
      <c r="A26" s="57"/>
      <c r="B26" s="179" t="s">
        <v>210</v>
      </c>
      <c r="C26" s="148" t="s">
        <v>209</v>
      </c>
      <c r="D26" s="180" t="s">
        <v>211</v>
      </c>
      <c r="E26" s="180" t="s">
        <v>212</v>
      </c>
      <c r="F26" s="180" t="s">
        <v>213</v>
      </c>
      <c r="G26" s="180" t="s">
        <v>214</v>
      </c>
      <c r="H26" s="155"/>
      <c r="I26" s="107"/>
      <c r="J26" s="109"/>
    </row>
    <row r="27" spans="1:10" ht="58.2" thickBot="1" x14ac:dyDescent="0.35">
      <c r="A27" s="57"/>
      <c r="B27" s="181" t="s">
        <v>210</v>
      </c>
      <c r="C27" s="182" t="s">
        <v>215</v>
      </c>
      <c r="D27" s="182" t="s">
        <v>216</v>
      </c>
      <c r="E27" s="182" t="s">
        <v>217</v>
      </c>
      <c r="F27" s="182" t="s">
        <v>218</v>
      </c>
      <c r="G27" s="182" t="s">
        <v>219</v>
      </c>
      <c r="H27" s="158"/>
      <c r="I27" s="111"/>
      <c r="J27" s="109"/>
    </row>
    <row r="28" spans="1:10" ht="86.4" x14ac:dyDescent="0.3">
      <c r="A28" s="57"/>
      <c r="B28" s="183" t="s">
        <v>176</v>
      </c>
      <c r="C28" s="183" t="s">
        <v>176</v>
      </c>
      <c r="D28" s="184" t="s">
        <v>182</v>
      </c>
      <c r="E28" s="184" t="s">
        <v>183</v>
      </c>
      <c r="F28" s="184" t="s">
        <v>184</v>
      </c>
      <c r="G28" s="184" t="s">
        <v>185</v>
      </c>
      <c r="H28" s="172"/>
      <c r="I28" s="185"/>
      <c r="J28" s="109"/>
    </row>
    <row r="29" spans="1:10" ht="72.599999999999994" thickBot="1" x14ac:dyDescent="0.35">
      <c r="A29" s="57"/>
      <c r="B29" s="156" t="s">
        <v>176</v>
      </c>
      <c r="C29" s="156" t="s">
        <v>176</v>
      </c>
      <c r="D29" s="157" t="s">
        <v>186</v>
      </c>
      <c r="E29" s="157" t="s">
        <v>187</v>
      </c>
      <c r="F29" s="157" t="s">
        <v>188</v>
      </c>
      <c r="G29" s="157" t="s">
        <v>189</v>
      </c>
      <c r="H29" s="158"/>
      <c r="I29" s="111"/>
      <c r="J29" s="109"/>
    </row>
    <row r="30" spans="1:10" ht="144.6" thickBot="1" x14ac:dyDescent="0.35">
      <c r="A30" s="57"/>
      <c r="B30" s="159" t="s">
        <v>177</v>
      </c>
      <c r="C30" s="160" t="s">
        <v>175</v>
      </c>
      <c r="D30" s="161" t="s">
        <v>190</v>
      </c>
      <c r="E30" s="161" t="s">
        <v>191</v>
      </c>
      <c r="F30" s="162" t="s">
        <v>192</v>
      </c>
      <c r="G30" s="162" t="s">
        <v>193</v>
      </c>
      <c r="H30" s="161"/>
      <c r="I30" s="113"/>
      <c r="J30" s="109"/>
    </row>
    <row r="31" spans="1:10" ht="195" x14ac:dyDescent="0.3">
      <c r="A31" s="57"/>
      <c r="B31" s="186" t="s">
        <v>178</v>
      </c>
      <c r="C31" s="187"/>
      <c r="D31" s="188" t="s">
        <v>194</v>
      </c>
      <c r="E31" s="188" t="s">
        <v>195</v>
      </c>
      <c r="F31" s="188" t="s">
        <v>196</v>
      </c>
      <c r="G31" s="188" t="s">
        <v>197</v>
      </c>
      <c r="H31" s="132"/>
      <c r="I31" s="107"/>
      <c r="J31" s="109"/>
    </row>
    <row r="32" spans="1:10" x14ac:dyDescent="0.3">
      <c r="A32" s="57"/>
      <c r="B32" s="57"/>
      <c r="C32" s="57"/>
      <c r="D32" s="57"/>
      <c r="E32" s="57"/>
      <c r="F32" s="57"/>
      <c r="G32" s="57"/>
      <c r="H32" s="57"/>
      <c r="I32" s="57"/>
    </row>
    <row r="33" spans="1:10" x14ac:dyDescent="0.3">
      <c r="A33" s="57"/>
      <c r="B33" s="57"/>
      <c r="C33" s="57"/>
      <c r="D33" s="57"/>
      <c r="E33" s="57"/>
      <c r="F33" s="57"/>
      <c r="G33" s="57"/>
      <c r="H33" s="57"/>
      <c r="I33" s="57"/>
    </row>
    <row r="34" spans="1:10" x14ac:dyDescent="0.3">
      <c r="B34" s="250" t="s">
        <v>140</v>
      </c>
      <c r="C34" s="250"/>
      <c r="D34" s="250"/>
      <c r="E34" s="250"/>
      <c r="F34" s="250"/>
      <c r="G34" s="250"/>
      <c r="H34" s="250"/>
      <c r="I34" s="250"/>
      <c r="J34" s="250"/>
    </row>
    <row r="36" spans="1:10" ht="28.8" x14ac:dyDescent="0.3">
      <c r="A36" s="57"/>
      <c r="B36" s="103" t="s">
        <v>108</v>
      </c>
      <c r="C36" s="103" t="s">
        <v>109</v>
      </c>
      <c r="D36" s="105" t="s">
        <v>141</v>
      </c>
      <c r="E36" s="251" t="s">
        <v>142</v>
      </c>
      <c r="F36" s="252"/>
      <c r="G36" s="253"/>
      <c r="H36" s="105" t="s">
        <v>25</v>
      </c>
      <c r="I36" s="105" t="s">
        <v>98</v>
      </c>
    </row>
    <row r="37" spans="1:10" ht="28.8" x14ac:dyDescent="0.3">
      <c r="A37" s="57"/>
      <c r="B37" s="189" t="s">
        <v>210</v>
      </c>
      <c r="C37" s="190" t="s">
        <v>220</v>
      </c>
      <c r="D37" s="155" t="s">
        <v>198</v>
      </c>
      <c r="E37" s="254" t="s">
        <v>221</v>
      </c>
      <c r="F37" s="255"/>
      <c r="G37" s="256"/>
      <c r="H37" s="118">
        <v>6</v>
      </c>
      <c r="I37" s="119"/>
    </row>
    <row r="38" spans="1:10" ht="28.8" x14ac:dyDescent="0.3">
      <c r="A38" s="57"/>
      <c r="B38" s="189" t="s">
        <v>210</v>
      </c>
      <c r="C38" s="190" t="s">
        <v>220</v>
      </c>
      <c r="D38" s="155" t="s">
        <v>158</v>
      </c>
      <c r="E38" s="254" t="s">
        <v>220</v>
      </c>
      <c r="F38" s="255"/>
      <c r="G38" s="256"/>
      <c r="H38" s="118">
        <v>95</v>
      </c>
      <c r="I38" s="119"/>
    </row>
    <row r="39" spans="1:10" ht="29.4" thickBot="1" x14ac:dyDescent="0.35">
      <c r="A39" s="57"/>
      <c r="B39" s="191" t="s">
        <v>210</v>
      </c>
      <c r="C39" s="192" t="s">
        <v>220</v>
      </c>
      <c r="D39" s="167" t="s">
        <v>159</v>
      </c>
      <c r="E39" s="272" t="s">
        <v>222</v>
      </c>
      <c r="F39" s="273"/>
      <c r="G39" s="274"/>
      <c r="H39" s="129">
        <v>4</v>
      </c>
      <c r="I39" s="130"/>
    </row>
    <row r="40" spans="1:10" ht="14.4" customHeight="1" x14ac:dyDescent="0.3">
      <c r="A40" s="57"/>
      <c r="B40" s="172" t="s">
        <v>176</v>
      </c>
      <c r="C40" s="172" t="s">
        <v>176</v>
      </c>
      <c r="D40" s="172" t="s">
        <v>198</v>
      </c>
      <c r="E40" s="269" t="s">
        <v>221</v>
      </c>
      <c r="F40" s="270"/>
      <c r="G40" s="271"/>
      <c r="H40" s="174">
        <v>6</v>
      </c>
      <c r="I40" s="175"/>
    </row>
    <row r="41" spans="1:10" ht="14.4" customHeight="1" x14ac:dyDescent="0.3">
      <c r="A41" s="57"/>
      <c r="B41" s="155" t="s">
        <v>176</v>
      </c>
      <c r="C41" s="155" t="s">
        <v>176</v>
      </c>
      <c r="D41" s="155" t="s">
        <v>158</v>
      </c>
      <c r="E41" s="254" t="s">
        <v>200</v>
      </c>
      <c r="F41" s="255"/>
      <c r="G41" s="256"/>
      <c r="H41" s="118">
        <v>43</v>
      </c>
      <c r="I41" s="119"/>
    </row>
    <row r="42" spans="1:10" ht="15" thickBot="1" x14ac:dyDescent="0.35">
      <c r="A42" s="57"/>
      <c r="B42" s="158" t="s">
        <v>176</v>
      </c>
      <c r="C42" s="158" t="s">
        <v>176</v>
      </c>
      <c r="D42" s="167" t="s">
        <v>159</v>
      </c>
      <c r="E42" s="266" t="s">
        <v>201</v>
      </c>
      <c r="F42" s="267"/>
      <c r="G42" s="268"/>
      <c r="H42" s="129">
        <v>6</v>
      </c>
      <c r="I42" s="130"/>
    </row>
    <row r="43" spans="1:10" ht="28.8" x14ac:dyDescent="0.3">
      <c r="A43" s="57"/>
      <c r="B43" s="173" t="s">
        <v>177</v>
      </c>
      <c r="C43" s="173" t="s">
        <v>175</v>
      </c>
      <c r="D43" s="172" t="s">
        <v>198</v>
      </c>
      <c r="E43" s="269" t="s">
        <v>202</v>
      </c>
      <c r="F43" s="270"/>
      <c r="G43" s="271"/>
      <c r="H43" s="174">
        <v>5</v>
      </c>
      <c r="I43" s="175"/>
    </row>
    <row r="44" spans="1:10" ht="14.4" customHeight="1" x14ac:dyDescent="0.3">
      <c r="A44" s="57"/>
      <c r="B44" s="170" t="s">
        <v>177</v>
      </c>
      <c r="C44" s="170" t="s">
        <v>175</v>
      </c>
      <c r="D44" s="155" t="s">
        <v>158</v>
      </c>
      <c r="E44" s="254" t="s">
        <v>175</v>
      </c>
      <c r="F44" s="255"/>
      <c r="G44" s="256"/>
      <c r="H44" s="118">
        <v>32</v>
      </c>
      <c r="I44" s="119"/>
    </row>
    <row r="45" spans="1:10" ht="29.4" thickBot="1" x14ac:dyDescent="0.35">
      <c r="A45" s="57"/>
      <c r="B45" s="171" t="s">
        <v>177</v>
      </c>
      <c r="C45" s="171" t="s">
        <v>175</v>
      </c>
      <c r="D45" s="167" t="s">
        <v>159</v>
      </c>
      <c r="E45" s="266" t="s">
        <v>203</v>
      </c>
      <c r="F45" s="267"/>
      <c r="G45" s="268"/>
      <c r="H45" s="129">
        <v>4</v>
      </c>
      <c r="I45" s="130"/>
    </row>
    <row r="46" spans="1:10" ht="28.8" x14ac:dyDescent="0.3">
      <c r="A46" s="57"/>
      <c r="B46" s="172" t="s">
        <v>178</v>
      </c>
      <c r="C46" s="173" t="s">
        <v>204</v>
      </c>
      <c r="D46" s="172" t="s">
        <v>198</v>
      </c>
      <c r="E46" s="269" t="s">
        <v>205</v>
      </c>
      <c r="F46" s="270"/>
      <c r="G46" s="271"/>
      <c r="H46" s="174">
        <v>10</v>
      </c>
      <c r="I46" s="175"/>
    </row>
    <row r="47" spans="1:10" ht="28.8" x14ac:dyDescent="0.3">
      <c r="A47" s="57"/>
      <c r="B47" s="155" t="s">
        <v>178</v>
      </c>
      <c r="C47" s="170" t="s">
        <v>204</v>
      </c>
      <c r="D47" s="155" t="s">
        <v>158</v>
      </c>
      <c r="E47" s="254" t="s">
        <v>206</v>
      </c>
      <c r="F47" s="255"/>
      <c r="G47" s="256"/>
      <c r="H47" s="118">
        <v>82</v>
      </c>
      <c r="I47" s="119"/>
    </row>
    <row r="48" spans="1:10" ht="29.4" thickBot="1" x14ac:dyDescent="0.35">
      <c r="A48" s="57"/>
      <c r="B48" s="158" t="s">
        <v>178</v>
      </c>
      <c r="C48" s="171" t="s">
        <v>204</v>
      </c>
      <c r="D48" s="167" t="s">
        <v>159</v>
      </c>
      <c r="E48" s="266" t="s">
        <v>207</v>
      </c>
      <c r="F48" s="267"/>
      <c r="G48" s="268"/>
      <c r="H48" s="129">
        <v>20</v>
      </c>
      <c r="I48" s="130"/>
    </row>
    <row r="49" spans="1:9" ht="30" customHeight="1" x14ac:dyDescent="0.3">
      <c r="A49" s="57"/>
      <c r="B49" s="57"/>
      <c r="C49" s="57"/>
      <c r="D49" s="57"/>
      <c r="E49" s="57"/>
      <c r="F49" s="136"/>
      <c r="G49" s="137" t="s">
        <v>153</v>
      </c>
      <c r="H49" s="138">
        <f>SUM(H37:H48)</f>
        <v>313</v>
      </c>
      <c r="I49" s="57"/>
    </row>
    <row r="50" spans="1:9" ht="30" customHeight="1" x14ac:dyDescent="0.3">
      <c r="A50" s="57"/>
      <c r="B50" s="57"/>
      <c r="C50" s="57"/>
      <c r="D50" s="57"/>
      <c r="E50" s="57"/>
      <c r="F50" s="139"/>
      <c r="G50" s="140" t="s">
        <v>154</v>
      </c>
      <c r="H50" s="141" t="b">
        <f>EXACT(H49,I15)</f>
        <v>1</v>
      </c>
      <c r="I50" s="57"/>
    </row>
    <row r="51" spans="1:9" ht="14.4" customHeight="1" x14ac:dyDescent="0.3">
      <c r="A51" s="57"/>
      <c r="B51" s="57"/>
      <c r="C51" s="57"/>
      <c r="D51" s="78"/>
      <c r="E51" s="78"/>
      <c r="F51" s="57"/>
      <c r="G51" s="176"/>
      <c r="H51" s="177"/>
      <c r="I51" s="57"/>
    </row>
  </sheetData>
  <sheetProtection insertRows="0"/>
  <mergeCells count="20">
    <mergeCell ref="E47:G47"/>
    <mergeCell ref="E48:G48"/>
    <mergeCell ref="E46:G46"/>
    <mergeCell ref="B34:J34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B23:J23"/>
    <mergeCell ref="B1:D1"/>
    <mergeCell ref="C2:E2"/>
    <mergeCell ref="I5:I7"/>
    <mergeCell ref="J5:J7"/>
    <mergeCell ref="B17:J17"/>
  </mergeCells>
  <conditionalFormatting sqref="H50">
    <cfRule type="cellIs" dxfId="5" priority="1" operator="equal">
      <formula>$D$15</formula>
    </cfRule>
    <cfRule type="containsText" dxfId="4" priority="2" operator="containsText" text="HAMIS">
      <formula>NOT(ISERROR(SEARCH("HAMIS",H50)))</formula>
    </cfRule>
    <cfRule type="containsText" dxfId="3" priority="3" operator="containsText" text="IGAZ">
      <formula>NOT(ISERROR(SEARCH("IGAZ",H50)))</formula>
    </cfRule>
  </conditionalFormatting>
  <dataValidations count="2">
    <dataValidation type="decimal" allowBlank="1" showInputMessage="1" showErrorMessage="1" sqref="H37:H48" xr:uid="{1788C7FB-1A5C-4B14-9763-68AD212996A4}">
      <formula1>0</formula1>
      <formula2>1000</formula2>
    </dataValidation>
    <dataValidation type="decimal" allowBlank="1" showInputMessage="1" showErrorMessage="1" sqref="H49 C15:I15" xr:uid="{767BF968-0153-44BC-B18B-216352266E36}">
      <formula1>0</formula1>
      <formula2>10000</formula2>
    </dataValidation>
  </dataValidations>
  <pageMargins left="0.7" right="0.7" top="0.75" bottom="0.75" header="0.3" footer="0.3"/>
  <pageSetup paperSize="8" scale="2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ED310A-0741-415A-8A8C-A42ABDCD6371}">
          <x14:formula1>
            <xm:f>[Műszaki_Szépészet_kozmetikus_11_A_12_A_13_A_20240721.xlsx]Alapadatok_1!#REF!</xm:f>
          </x14:formula1>
          <xm:sqref>C6:G6 J3:J4 E3:E4 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5BAD-3184-491E-A492-D0F02C08514B}">
  <sheetPr>
    <tabColor theme="4" tint="0.39997558519241921"/>
    <pageSetUpPr fitToPage="1"/>
  </sheetPr>
  <dimension ref="A1:K71"/>
  <sheetViews>
    <sheetView tabSelected="1" zoomScale="75" zoomScaleNormal="75" workbookViewId="0">
      <selection activeCell="F3" sqref="F3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260" t="s">
        <v>67</v>
      </c>
      <c r="C1" s="260"/>
      <c r="D1" s="260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68</v>
      </c>
      <c r="C2" s="261" t="s">
        <v>80</v>
      </c>
      <c r="D2" s="262"/>
      <c r="E2" s="263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70</v>
      </c>
      <c r="C3" s="64" t="s">
        <v>71</v>
      </c>
      <c r="D3" s="65" t="s">
        <v>72</v>
      </c>
      <c r="E3" s="64" t="s">
        <v>73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74</v>
      </c>
      <c r="C4" s="70" t="s">
        <v>223</v>
      </c>
      <c r="D4" s="71" t="s">
        <v>76</v>
      </c>
      <c r="E4" s="72" t="s">
        <v>51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77</v>
      </c>
      <c r="C5" s="74" t="s">
        <v>224</v>
      </c>
      <c r="D5" s="74"/>
      <c r="E5" s="74"/>
      <c r="F5" s="74"/>
      <c r="G5" s="74"/>
      <c r="H5" s="75"/>
      <c r="I5" s="264"/>
      <c r="J5" s="264"/>
    </row>
    <row r="6" spans="1:10" ht="28.8" x14ac:dyDescent="0.3">
      <c r="A6" s="57"/>
      <c r="B6" s="76" t="s">
        <v>79</v>
      </c>
      <c r="C6" s="70" t="s">
        <v>51</v>
      </c>
      <c r="D6" s="70" t="s">
        <v>80</v>
      </c>
      <c r="E6" s="70" t="s">
        <v>80</v>
      </c>
      <c r="F6" s="70" t="s">
        <v>80</v>
      </c>
      <c r="G6" s="70" t="s">
        <v>80</v>
      </c>
      <c r="H6" s="75"/>
      <c r="I6" s="264"/>
      <c r="J6" s="264"/>
    </row>
    <row r="7" spans="1:10" ht="28.8" x14ac:dyDescent="0.3">
      <c r="A7" s="57"/>
      <c r="B7" s="76" t="s">
        <v>172</v>
      </c>
      <c r="C7" s="148" t="s">
        <v>173</v>
      </c>
      <c r="D7" s="148"/>
      <c r="E7" s="74"/>
      <c r="F7" s="74"/>
      <c r="G7" s="74"/>
      <c r="H7" s="75"/>
      <c r="I7" s="264"/>
      <c r="J7" s="264"/>
    </row>
    <row r="8" spans="1:10" x14ac:dyDescent="0.3">
      <c r="A8" s="57"/>
      <c r="B8" s="219"/>
      <c r="C8" s="220"/>
      <c r="D8" s="220"/>
      <c r="E8" s="221"/>
      <c r="F8" s="221"/>
      <c r="G8" s="221"/>
      <c r="H8" s="75"/>
      <c r="I8" s="146"/>
      <c r="J8" s="146"/>
    </row>
    <row r="9" spans="1:10" x14ac:dyDescent="0.3">
      <c r="A9" s="57"/>
      <c r="B9" s="77" t="s">
        <v>81</v>
      </c>
      <c r="C9" s="7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57"/>
      <c r="C10" s="78" t="s">
        <v>82</v>
      </c>
      <c r="D10" s="78" t="s">
        <v>83</v>
      </c>
      <c r="E10" s="78" t="s">
        <v>84</v>
      </c>
      <c r="F10" s="78" t="s">
        <v>85</v>
      </c>
      <c r="G10" s="78" t="s">
        <v>86</v>
      </c>
      <c r="H10" s="78" t="s">
        <v>87</v>
      </c>
      <c r="I10" s="78"/>
      <c r="J10" s="57"/>
    </row>
    <row r="11" spans="1:10" ht="43.2" x14ac:dyDescent="0.3">
      <c r="A11" s="57"/>
      <c r="B11" s="79" t="s">
        <v>88</v>
      </c>
      <c r="C11" s="80" t="s">
        <v>209</v>
      </c>
      <c r="D11" s="81" t="s">
        <v>174</v>
      </c>
      <c r="E11" s="193" t="s">
        <v>225</v>
      </c>
      <c r="F11" s="194" t="s">
        <v>226</v>
      </c>
      <c r="G11" s="80"/>
      <c r="H11" s="81"/>
      <c r="I11" s="82"/>
      <c r="J11" s="83"/>
    </row>
    <row r="12" spans="1:10" ht="28.8" x14ac:dyDescent="0.3">
      <c r="A12" s="57"/>
      <c r="B12" s="79" t="s">
        <v>90</v>
      </c>
      <c r="C12" s="80" t="s">
        <v>210</v>
      </c>
      <c r="D12" s="81" t="s">
        <v>176</v>
      </c>
      <c r="E12" s="80" t="s">
        <v>227</v>
      </c>
      <c r="F12" s="81" t="s">
        <v>228</v>
      </c>
      <c r="G12" s="80"/>
      <c r="H12" s="81"/>
      <c r="I12" s="82"/>
      <c r="J12" s="83"/>
    </row>
    <row r="13" spans="1:10" ht="28.8" x14ac:dyDescent="0.3">
      <c r="A13" s="57"/>
      <c r="B13" s="84" t="s">
        <v>93</v>
      </c>
      <c r="C13" s="85" t="s">
        <v>229</v>
      </c>
      <c r="D13" s="86" t="s">
        <v>229</v>
      </c>
      <c r="E13" s="85" t="s">
        <v>229</v>
      </c>
      <c r="F13" s="86" t="s">
        <v>229</v>
      </c>
      <c r="G13" s="85"/>
      <c r="H13" s="86"/>
      <c r="I13" s="87"/>
      <c r="J13" s="88"/>
    </row>
    <row r="14" spans="1:10" ht="46.5" customHeight="1" x14ac:dyDescent="0.3">
      <c r="A14" s="57"/>
      <c r="B14" s="84" t="s">
        <v>95</v>
      </c>
      <c r="C14" s="85" t="s">
        <v>179</v>
      </c>
      <c r="D14" s="86" t="s">
        <v>230</v>
      </c>
      <c r="E14" s="85" t="s">
        <v>231</v>
      </c>
      <c r="F14" s="86" t="s">
        <v>232</v>
      </c>
      <c r="G14" s="85"/>
      <c r="H14" s="86"/>
      <c r="I14" s="87"/>
      <c r="J14" s="88"/>
    </row>
    <row r="15" spans="1:10" ht="30" customHeight="1" x14ac:dyDescent="0.3">
      <c r="A15" s="57"/>
      <c r="B15" s="79" t="s">
        <v>97</v>
      </c>
      <c r="C15" s="89">
        <v>43</v>
      </c>
      <c r="D15" s="90">
        <v>74</v>
      </c>
      <c r="E15" s="89">
        <v>414</v>
      </c>
      <c r="F15" s="90">
        <v>259</v>
      </c>
      <c r="G15" s="89">
        <v>0</v>
      </c>
      <c r="H15" s="90">
        <v>0</v>
      </c>
      <c r="I15" s="91">
        <f>SUM(C15:H15)</f>
        <v>790</v>
      </c>
      <c r="J15" s="57"/>
    </row>
    <row r="17" spans="1:10" x14ac:dyDescent="0.3">
      <c r="B17" s="265" t="s">
        <v>99</v>
      </c>
      <c r="C17" s="265"/>
      <c r="D17" s="265"/>
      <c r="E17" s="265"/>
      <c r="F17" s="265"/>
      <c r="G17" s="265"/>
      <c r="H17" s="265"/>
      <c r="I17" s="265"/>
      <c r="J17" s="265"/>
    </row>
    <row r="18" spans="1:10" x14ac:dyDescent="0.3">
      <c r="B18" s="93"/>
      <c r="C18" s="93" t="s">
        <v>82</v>
      </c>
      <c r="D18" s="93" t="s">
        <v>100</v>
      </c>
      <c r="E18" s="93" t="s">
        <v>84</v>
      </c>
      <c r="F18" s="93" t="s">
        <v>101</v>
      </c>
      <c r="G18" s="93" t="s">
        <v>86</v>
      </c>
      <c r="H18" s="93" t="s">
        <v>87</v>
      </c>
      <c r="I18" s="93"/>
      <c r="J18" s="143"/>
    </row>
    <row r="19" spans="1:10" ht="99.9" customHeight="1" x14ac:dyDescent="0.3">
      <c r="A19" s="57"/>
      <c r="B19" s="79" t="s">
        <v>102</v>
      </c>
      <c r="C19" s="80" t="s">
        <v>209</v>
      </c>
      <c r="D19" s="81" t="s">
        <v>174</v>
      </c>
      <c r="E19" s="193" t="s">
        <v>225</v>
      </c>
      <c r="F19" s="194" t="s">
        <v>226</v>
      </c>
      <c r="G19" s="80"/>
      <c r="H19" s="81"/>
      <c r="I19" s="95"/>
      <c r="J19" s="96"/>
    </row>
    <row r="20" spans="1:10" ht="99.9" customHeight="1" x14ac:dyDescent="0.3">
      <c r="A20" s="57"/>
      <c r="B20" s="92" t="s">
        <v>105</v>
      </c>
      <c r="C20" s="97" t="s">
        <v>181</v>
      </c>
      <c r="D20" s="98" t="s">
        <v>181</v>
      </c>
      <c r="E20" s="97" t="s">
        <v>181</v>
      </c>
      <c r="F20" s="98" t="s">
        <v>181</v>
      </c>
      <c r="G20" s="97"/>
      <c r="H20" s="98"/>
      <c r="I20" s="95"/>
      <c r="J20" s="96"/>
    </row>
    <row r="21" spans="1:10" ht="35.25" customHeight="1" x14ac:dyDescent="0.3">
      <c r="B21" s="99" t="s">
        <v>98</v>
      </c>
      <c r="C21" s="100"/>
      <c r="D21" s="101"/>
      <c r="E21" s="100"/>
      <c r="F21" s="101"/>
      <c r="G21" s="100"/>
      <c r="H21" s="101"/>
    </row>
    <row r="23" spans="1:10" x14ac:dyDescent="0.3">
      <c r="B23" s="250" t="s">
        <v>107</v>
      </c>
      <c r="C23" s="250"/>
      <c r="D23" s="250"/>
      <c r="E23" s="250"/>
      <c r="F23" s="250"/>
      <c r="G23" s="250"/>
      <c r="H23" s="250"/>
      <c r="I23" s="250"/>
      <c r="J23" s="250"/>
    </row>
    <row r="24" spans="1:10" x14ac:dyDescent="0.3">
      <c r="A24" s="57"/>
      <c r="B24" s="57"/>
      <c r="C24" s="57"/>
      <c r="D24" s="57"/>
      <c r="E24" s="57"/>
      <c r="F24" s="57"/>
      <c r="G24" s="57"/>
      <c r="H24" s="57"/>
      <c r="I24" s="102"/>
      <c r="J24" s="12"/>
    </row>
    <row r="25" spans="1:10" ht="43.2" x14ac:dyDescent="0.3">
      <c r="A25" s="57"/>
      <c r="B25" s="103" t="s">
        <v>108</v>
      </c>
      <c r="C25" s="103" t="s">
        <v>109</v>
      </c>
      <c r="D25" s="104" t="s">
        <v>110</v>
      </c>
      <c r="E25" s="104" t="s">
        <v>111</v>
      </c>
      <c r="F25" s="104" t="s">
        <v>112</v>
      </c>
      <c r="G25" s="104" t="s">
        <v>113</v>
      </c>
      <c r="H25" s="103" t="s">
        <v>114</v>
      </c>
      <c r="I25" s="105" t="s">
        <v>98</v>
      </c>
      <c r="J25" s="106"/>
    </row>
    <row r="26" spans="1:10" ht="144" x14ac:dyDescent="0.3">
      <c r="A26" s="57"/>
      <c r="B26" s="189" t="s">
        <v>210</v>
      </c>
      <c r="C26" s="195" t="s">
        <v>215</v>
      </c>
      <c r="D26" s="153" t="s">
        <v>211</v>
      </c>
      <c r="E26" s="153" t="s">
        <v>212</v>
      </c>
      <c r="F26" s="153" t="s">
        <v>213</v>
      </c>
      <c r="G26" s="153" t="s">
        <v>214</v>
      </c>
      <c r="H26" s="107"/>
      <c r="I26" s="107"/>
      <c r="J26" s="109"/>
    </row>
    <row r="27" spans="1:10" ht="72.599999999999994" thickBot="1" x14ac:dyDescent="0.35">
      <c r="A27" s="57"/>
      <c r="B27" s="191" t="s">
        <v>210</v>
      </c>
      <c r="C27" s="196" t="s">
        <v>215</v>
      </c>
      <c r="D27" s="156" t="s">
        <v>216</v>
      </c>
      <c r="E27" s="156" t="s">
        <v>217</v>
      </c>
      <c r="F27" s="156" t="s">
        <v>233</v>
      </c>
      <c r="G27" s="156" t="s">
        <v>219</v>
      </c>
      <c r="H27" s="111"/>
      <c r="I27" s="111"/>
      <c r="J27" s="109"/>
    </row>
    <row r="28" spans="1:10" ht="86.4" x14ac:dyDescent="0.3">
      <c r="A28" s="57"/>
      <c r="B28" s="197" t="s">
        <v>176</v>
      </c>
      <c r="C28" s="198" t="s">
        <v>176</v>
      </c>
      <c r="D28" s="197" t="s">
        <v>182</v>
      </c>
      <c r="E28" s="197" t="s">
        <v>234</v>
      </c>
      <c r="F28" s="197" t="s">
        <v>184</v>
      </c>
      <c r="G28" s="197" t="s">
        <v>185</v>
      </c>
      <c r="H28" s="113"/>
      <c r="I28" s="113"/>
      <c r="J28" s="109"/>
    </row>
    <row r="29" spans="1:10" ht="28.8" x14ac:dyDescent="0.3">
      <c r="A29" s="57"/>
      <c r="B29" s="153" t="s">
        <v>176</v>
      </c>
      <c r="C29" s="153" t="s">
        <v>176</v>
      </c>
      <c r="D29" s="199"/>
      <c r="E29" s="153" t="s">
        <v>235</v>
      </c>
      <c r="F29" s="199"/>
      <c r="G29" s="199"/>
      <c r="H29" s="107"/>
      <c r="I29" s="107"/>
      <c r="J29" s="109"/>
    </row>
    <row r="30" spans="1:10" ht="72.599999999999994" thickBot="1" x14ac:dyDescent="0.35">
      <c r="A30" s="57"/>
      <c r="B30" s="156" t="s">
        <v>176</v>
      </c>
      <c r="C30" s="156" t="s">
        <v>176</v>
      </c>
      <c r="D30" s="156" t="s">
        <v>186</v>
      </c>
      <c r="E30" s="156" t="s">
        <v>187</v>
      </c>
      <c r="F30" s="156" t="s">
        <v>188</v>
      </c>
      <c r="G30" s="156" t="s">
        <v>189</v>
      </c>
      <c r="H30" s="111"/>
      <c r="I30" s="111"/>
      <c r="J30" s="109"/>
    </row>
    <row r="31" spans="1:10" ht="72" x14ac:dyDescent="0.3">
      <c r="A31" s="57"/>
      <c r="B31" s="200" t="s">
        <v>225</v>
      </c>
      <c r="C31" s="200" t="s">
        <v>225</v>
      </c>
      <c r="D31" s="197" t="s">
        <v>236</v>
      </c>
      <c r="E31" s="197" t="s">
        <v>237</v>
      </c>
      <c r="F31" s="197" t="s">
        <v>238</v>
      </c>
      <c r="G31" s="197" t="s">
        <v>239</v>
      </c>
      <c r="H31" s="113"/>
      <c r="I31" s="113"/>
      <c r="J31" s="109"/>
    </row>
    <row r="32" spans="1:10" ht="100.8" x14ac:dyDescent="0.3">
      <c r="A32" s="57"/>
      <c r="B32" s="201" t="s">
        <v>225</v>
      </c>
      <c r="C32" s="201" t="s">
        <v>225</v>
      </c>
      <c r="D32" s="153" t="s">
        <v>240</v>
      </c>
      <c r="E32" s="153" t="s">
        <v>241</v>
      </c>
      <c r="F32" s="153" t="s">
        <v>242</v>
      </c>
      <c r="G32" s="153" t="s">
        <v>243</v>
      </c>
      <c r="H32" s="107"/>
      <c r="I32" s="107"/>
      <c r="J32" s="109"/>
    </row>
    <row r="33" spans="1:10" ht="43.2" x14ac:dyDescent="0.3">
      <c r="A33" s="57"/>
      <c r="B33" s="201" t="s">
        <v>225</v>
      </c>
      <c r="C33" s="201" t="s">
        <v>225</v>
      </c>
      <c r="D33" s="199"/>
      <c r="E33" s="153" t="s">
        <v>244</v>
      </c>
      <c r="F33" s="199"/>
      <c r="G33" s="199"/>
      <c r="H33" s="107"/>
      <c r="I33" s="107"/>
      <c r="J33" s="109"/>
    </row>
    <row r="34" spans="1:10" ht="129.6" x14ac:dyDescent="0.3">
      <c r="A34" s="57"/>
      <c r="B34" s="201" t="s">
        <v>225</v>
      </c>
      <c r="C34" s="201" t="s">
        <v>225</v>
      </c>
      <c r="D34" s="153" t="s">
        <v>245</v>
      </c>
      <c r="E34" s="153" t="s">
        <v>246</v>
      </c>
      <c r="F34" s="153" t="s">
        <v>247</v>
      </c>
      <c r="G34" s="153" t="s">
        <v>248</v>
      </c>
      <c r="H34" s="107"/>
      <c r="I34" s="107"/>
      <c r="J34" s="109"/>
    </row>
    <row r="35" spans="1:10" ht="172.8" x14ac:dyDescent="0.3">
      <c r="A35" s="57"/>
      <c r="B35" s="201" t="s">
        <v>225</v>
      </c>
      <c r="C35" s="201" t="s">
        <v>225</v>
      </c>
      <c r="D35" s="153" t="s">
        <v>249</v>
      </c>
      <c r="E35" s="153" t="s">
        <v>250</v>
      </c>
      <c r="F35" s="153" t="s">
        <v>251</v>
      </c>
      <c r="G35" s="153" t="s">
        <v>252</v>
      </c>
      <c r="H35" s="107"/>
      <c r="I35" s="107"/>
      <c r="J35" s="109"/>
    </row>
    <row r="36" spans="1:10" ht="57.6" x14ac:dyDescent="0.3">
      <c r="A36" s="57"/>
      <c r="B36" s="201" t="s">
        <v>225</v>
      </c>
      <c r="C36" s="201" t="s">
        <v>225</v>
      </c>
      <c r="D36" s="153" t="s">
        <v>253</v>
      </c>
      <c r="E36" s="153" t="s">
        <v>254</v>
      </c>
      <c r="F36" s="153" t="s">
        <v>255</v>
      </c>
      <c r="G36" s="153" t="s">
        <v>256</v>
      </c>
      <c r="H36" s="107"/>
      <c r="I36" s="107"/>
      <c r="J36" s="109"/>
    </row>
    <row r="37" spans="1:10" ht="57.6" x14ac:dyDescent="0.3">
      <c r="A37" s="57"/>
      <c r="B37" s="201" t="s">
        <v>225</v>
      </c>
      <c r="C37" s="201" t="s">
        <v>225</v>
      </c>
      <c r="D37" s="153" t="s">
        <v>257</v>
      </c>
      <c r="E37" s="153" t="s">
        <v>258</v>
      </c>
      <c r="F37" s="153" t="s">
        <v>259</v>
      </c>
      <c r="G37" s="153" t="s">
        <v>260</v>
      </c>
      <c r="H37" s="107"/>
      <c r="I37" s="107"/>
      <c r="J37" s="109"/>
    </row>
    <row r="38" spans="1:10" ht="86.4" x14ac:dyDescent="0.3">
      <c r="A38" s="57"/>
      <c r="B38" s="201" t="s">
        <v>225</v>
      </c>
      <c r="C38" s="201" t="s">
        <v>225</v>
      </c>
      <c r="D38" s="153" t="s">
        <v>261</v>
      </c>
      <c r="E38" s="153" t="s">
        <v>262</v>
      </c>
      <c r="F38" s="153" t="s">
        <v>263</v>
      </c>
      <c r="G38" s="153" t="s">
        <v>264</v>
      </c>
      <c r="H38" s="107"/>
      <c r="I38" s="107"/>
      <c r="J38" s="109"/>
    </row>
    <row r="39" spans="1:10" ht="101.4" thickBot="1" x14ac:dyDescent="0.35">
      <c r="A39" s="57"/>
      <c r="B39" s="202" t="s">
        <v>225</v>
      </c>
      <c r="C39" s="202" t="s">
        <v>225</v>
      </c>
      <c r="D39" s="156" t="s">
        <v>265</v>
      </c>
      <c r="E39" s="156" t="s">
        <v>266</v>
      </c>
      <c r="F39" s="156" t="s">
        <v>267</v>
      </c>
      <c r="G39" s="156" t="s">
        <v>268</v>
      </c>
      <c r="H39" s="111"/>
      <c r="I39" s="111"/>
      <c r="J39" s="109"/>
    </row>
    <row r="40" spans="1:10" ht="173.4" thickBot="1" x14ac:dyDescent="0.35">
      <c r="A40" s="57"/>
      <c r="B40" s="203" t="s">
        <v>226</v>
      </c>
      <c r="C40" s="203" t="s">
        <v>226</v>
      </c>
      <c r="D40" s="204" t="s">
        <v>269</v>
      </c>
      <c r="E40" s="204" t="s">
        <v>270</v>
      </c>
      <c r="F40" s="204" t="s">
        <v>271</v>
      </c>
      <c r="G40" s="204" t="s">
        <v>272</v>
      </c>
      <c r="H40" s="163"/>
      <c r="I40" s="163"/>
      <c r="J40" s="109"/>
    </row>
    <row r="41" spans="1:10" x14ac:dyDescent="0.3">
      <c r="A41" s="57"/>
      <c r="B41" s="57"/>
      <c r="C41" s="57"/>
      <c r="D41" s="57"/>
      <c r="E41" s="57"/>
      <c r="F41" s="57"/>
      <c r="G41" s="57"/>
      <c r="H41" s="57"/>
      <c r="I41" s="57"/>
    </row>
    <row r="42" spans="1:10" x14ac:dyDescent="0.3">
      <c r="A42" s="57"/>
      <c r="B42" s="57"/>
      <c r="C42" s="57"/>
      <c r="D42" s="57"/>
      <c r="E42" s="57"/>
      <c r="F42" s="57"/>
      <c r="G42" s="57"/>
      <c r="H42" s="57"/>
      <c r="I42" s="57"/>
    </row>
    <row r="43" spans="1:10" x14ac:dyDescent="0.3">
      <c r="B43" s="250" t="s">
        <v>140</v>
      </c>
      <c r="C43" s="250"/>
      <c r="D43" s="250"/>
      <c r="E43" s="250"/>
      <c r="F43" s="250"/>
      <c r="G43" s="250"/>
      <c r="H43" s="250"/>
      <c r="I43" s="250"/>
      <c r="J43" s="250"/>
    </row>
    <row r="45" spans="1:10" ht="28.8" x14ac:dyDescent="0.3">
      <c r="A45" s="57"/>
      <c r="B45" s="103" t="s">
        <v>108</v>
      </c>
      <c r="C45" s="103" t="s">
        <v>109</v>
      </c>
      <c r="D45" s="105" t="s">
        <v>141</v>
      </c>
      <c r="E45" s="251" t="s">
        <v>142</v>
      </c>
      <c r="F45" s="252"/>
      <c r="G45" s="253"/>
      <c r="H45" s="105" t="s">
        <v>25</v>
      </c>
      <c r="I45" s="105" t="s">
        <v>98</v>
      </c>
    </row>
    <row r="46" spans="1:10" ht="28.8" x14ac:dyDescent="0.3">
      <c r="A46" s="57"/>
      <c r="B46" s="115" t="s">
        <v>210</v>
      </c>
      <c r="C46" s="205" t="s">
        <v>215</v>
      </c>
      <c r="D46" s="148" t="s">
        <v>198</v>
      </c>
      <c r="E46" s="254" t="s">
        <v>273</v>
      </c>
      <c r="F46" s="255"/>
      <c r="G46" s="256"/>
      <c r="H46" s="118">
        <v>2</v>
      </c>
      <c r="I46" s="119"/>
    </row>
    <row r="47" spans="1:10" ht="28.8" x14ac:dyDescent="0.3">
      <c r="A47" s="57"/>
      <c r="B47" s="115" t="s">
        <v>210</v>
      </c>
      <c r="C47" s="205" t="s">
        <v>215</v>
      </c>
      <c r="D47" s="148" t="s">
        <v>158</v>
      </c>
      <c r="E47" s="254" t="s">
        <v>220</v>
      </c>
      <c r="F47" s="255"/>
      <c r="G47" s="256"/>
      <c r="H47" s="118">
        <v>32</v>
      </c>
      <c r="I47" s="119"/>
    </row>
    <row r="48" spans="1:10" ht="28.8" x14ac:dyDescent="0.3">
      <c r="A48" s="57"/>
      <c r="B48" s="115" t="s">
        <v>210</v>
      </c>
      <c r="C48" s="205" t="s">
        <v>215</v>
      </c>
      <c r="D48" s="206" t="s">
        <v>159</v>
      </c>
      <c r="E48" s="278" t="s">
        <v>222</v>
      </c>
      <c r="F48" s="279"/>
      <c r="G48" s="280"/>
      <c r="H48" s="118">
        <v>2</v>
      </c>
      <c r="I48" s="119"/>
    </row>
    <row r="49" spans="1:9" ht="29.4" thickBot="1" x14ac:dyDescent="0.35">
      <c r="A49" s="57"/>
      <c r="B49" s="123" t="s">
        <v>210</v>
      </c>
      <c r="C49" s="207" t="s">
        <v>215</v>
      </c>
      <c r="D49" s="208" t="s">
        <v>229</v>
      </c>
      <c r="E49" s="209"/>
      <c r="F49" s="210"/>
      <c r="G49" s="211"/>
      <c r="H49" s="129">
        <v>7</v>
      </c>
      <c r="I49" s="130"/>
    </row>
    <row r="50" spans="1:9" x14ac:dyDescent="0.3">
      <c r="A50" s="57"/>
      <c r="B50" s="212" t="s">
        <v>176</v>
      </c>
      <c r="C50" s="213" t="s">
        <v>176</v>
      </c>
      <c r="D50" s="186" t="s">
        <v>198</v>
      </c>
      <c r="E50" s="281" t="s">
        <v>199</v>
      </c>
      <c r="F50" s="282"/>
      <c r="G50" s="283"/>
      <c r="H50" s="134">
        <v>2</v>
      </c>
      <c r="I50" s="135"/>
    </row>
    <row r="51" spans="1:9" x14ac:dyDescent="0.3">
      <c r="A51" s="57"/>
      <c r="B51" s="180" t="s">
        <v>176</v>
      </c>
      <c r="C51" s="205" t="s">
        <v>176</v>
      </c>
      <c r="D51" s="148" t="s">
        <v>158</v>
      </c>
      <c r="E51" s="275" t="s">
        <v>274</v>
      </c>
      <c r="F51" s="276"/>
      <c r="G51" s="277"/>
      <c r="H51" s="118">
        <v>63</v>
      </c>
      <c r="I51" s="119"/>
    </row>
    <row r="52" spans="1:9" x14ac:dyDescent="0.3">
      <c r="A52" s="57"/>
      <c r="B52" s="180" t="s">
        <v>176</v>
      </c>
      <c r="C52" s="205" t="s">
        <v>176</v>
      </c>
      <c r="D52" s="206" t="s">
        <v>159</v>
      </c>
      <c r="E52" s="275" t="s">
        <v>201</v>
      </c>
      <c r="F52" s="276"/>
      <c r="G52" s="277"/>
      <c r="H52" s="118">
        <v>2</v>
      </c>
      <c r="I52" s="119"/>
    </row>
    <row r="53" spans="1:9" ht="15" thickBot="1" x14ac:dyDescent="0.35">
      <c r="A53" s="57"/>
      <c r="B53" s="182" t="s">
        <v>176</v>
      </c>
      <c r="C53" s="207" t="s">
        <v>176</v>
      </c>
      <c r="D53" s="208" t="s">
        <v>229</v>
      </c>
      <c r="E53" s="214"/>
      <c r="F53" s="215"/>
      <c r="G53" s="216"/>
      <c r="H53" s="129">
        <v>7</v>
      </c>
      <c r="I53" s="130"/>
    </row>
    <row r="54" spans="1:9" ht="29.1" customHeight="1" x14ac:dyDescent="0.3">
      <c r="A54" s="57"/>
      <c r="B54" s="131" t="s">
        <v>227</v>
      </c>
      <c r="C54" s="217" t="s">
        <v>225</v>
      </c>
      <c r="D54" s="186" t="s">
        <v>198</v>
      </c>
      <c r="E54" s="281" t="s">
        <v>275</v>
      </c>
      <c r="F54" s="282"/>
      <c r="G54" s="283"/>
      <c r="H54" s="134">
        <v>40</v>
      </c>
      <c r="I54" s="135"/>
    </row>
    <row r="55" spans="1:9" ht="29.1" customHeight="1" x14ac:dyDescent="0.3">
      <c r="A55" s="57"/>
      <c r="B55" s="115" t="s">
        <v>227</v>
      </c>
      <c r="C55" s="218" t="s">
        <v>225</v>
      </c>
      <c r="D55" s="148" t="s">
        <v>158</v>
      </c>
      <c r="E55" s="275" t="s">
        <v>276</v>
      </c>
      <c r="F55" s="276"/>
      <c r="G55" s="277"/>
      <c r="H55" s="118">
        <v>300</v>
      </c>
      <c r="I55" s="119"/>
    </row>
    <row r="56" spans="1:9" ht="28.8" x14ac:dyDescent="0.3">
      <c r="A56" s="57"/>
      <c r="B56" s="115" t="s">
        <v>227</v>
      </c>
      <c r="C56" s="218" t="s">
        <v>225</v>
      </c>
      <c r="D56" s="148" t="s">
        <v>164</v>
      </c>
      <c r="E56" s="275" t="s">
        <v>165</v>
      </c>
      <c r="F56" s="276"/>
      <c r="G56" s="277"/>
      <c r="H56" s="118">
        <v>7</v>
      </c>
      <c r="I56" s="119"/>
    </row>
    <row r="57" spans="1:9" ht="29.1" customHeight="1" x14ac:dyDescent="0.3">
      <c r="A57" s="57"/>
      <c r="B57" s="115" t="s">
        <v>227</v>
      </c>
      <c r="C57" s="218" t="s">
        <v>225</v>
      </c>
      <c r="D57" s="148" t="s">
        <v>277</v>
      </c>
      <c r="E57" s="275" t="s">
        <v>278</v>
      </c>
      <c r="F57" s="276"/>
      <c r="G57" s="277"/>
      <c r="H57" s="118">
        <v>40</v>
      </c>
      <c r="I57" s="119"/>
    </row>
    <row r="58" spans="1:9" ht="28.8" x14ac:dyDescent="0.3">
      <c r="A58" s="57"/>
      <c r="B58" s="115" t="s">
        <v>227</v>
      </c>
      <c r="C58" s="218" t="s">
        <v>225</v>
      </c>
      <c r="D58" s="117" t="s">
        <v>159</v>
      </c>
      <c r="E58" s="275" t="s">
        <v>279</v>
      </c>
      <c r="F58" s="276"/>
      <c r="G58" s="277"/>
      <c r="H58" s="118">
        <v>20</v>
      </c>
      <c r="I58" s="119"/>
    </row>
    <row r="59" spans="1:9" ht="29.4" thickBot="1" x14ac:dyDescent="0.35">
      <c r="A59" s="57"/>
      <c r="B59" s="123" t="s">
        <v>227</v>
      </c>
      <c r="C59" s="216" t="s">
        <v>225</v>
      </c>
      <c r="D59" s="125" t="s">
        <v>229</v>
      </c>
      <c r="E59" s="214"/>
      <c r="F59" s="215"/>
      <c r="G59" s="216"/>
      <c r="H59" s="129">
        <v>7</v>
      </c>
      <c r="I59" s="130"/>
    </row>
    <row r="60" spans="1:9" x14ac:dyDescent="0.3">
      <c r="A60" s="57"/>
      <c r="B60" s="186" t="s">
        <v>228</v>
      </c>
      <c r="C60" s="186" t="s">
        <v>280</v>
      </c>
      <c r="D60" s="186" t="s">
        <v>198</v>
      </c>
      <c r="E60" s="281" t="s">
        <v>281</v>
      </c>
      <c r="F60" s="282"/>
      <c r="G60" s="283"/>
      <c r="H60" s="134">
        <v>18</v>
      </c>
      <c r="I60" s="135"/>
    </row>
    <row r="61" spans="1:9" x14ac:dyDescent="0.3">
      <c r="A61" s="57"/>
      <c r="B61" s="148" t="s">
        <v>228</v>
      </c>
      <c r="C61" s="148" t="s">
        <v>280</v>
      </c>
      <c r="D61" s="148" t="s">
        <v>158</v>
      </c>
      <c r="E61" s="275" t="s">
        <v>282</v>
      </c>
      <c r="F61" s="276"/>
      <c r="G61" s="277"/>
      <c r="H61" s="118">
        <v>194</v>
      </c>
      <c r="I61" s="119"/>
    </row>
    <row r="62" spans="1:9" x14ac:dyDescent="0.3">
      <c r="A62" s="57"/>
      <c r="B62" s="148" t="s">
        <v>228</v>
      </c>
      <c r="C62" s="148" t="s">
        <v>280</v>
      </c>
      <c r="D62" s="148" t="s">
        <v>164</v>
      </c>
      <c r="E62" s="275" t="s">
        <v>165</v>
      </c>
      <c r="F62" s="276"/>
      <c r="G62" s="277"/>
      <c r="H62" s="118">
        <v>8</v>
      </c>
      <c r="I62" s="119"/>
    </row>
    <row r="63" spans="1:9" x14ac:dyDescent="0.3">
      <c r="A63" s="57"/>
      <c r="B63" s="148" t="s">
        <v>228</v>
      </c>
      <c r="C63" s="148" t="s">
        <v>280</v>
      </c>
      <c r="D63" s="148" t="s">
        <v>277</v>
      </c>
      <c r="E63" s="275" t="s">
        <v>283</v>
      </c>
      <c r="F63" s="276"/>
      <c r="G63" s="277"/>
      <c r="H63" s="118">
        <v>22</v>
      </c>
      <c r="I63" s="119"/>
    </row>
    <row r="64" spans="1:9" x14ac:dyDescent="0.3">
      <c r="A64" s="57"/>
      <c r="B64" s="148" t="s">
        <v>228</v>
      </c>
      <c r="C64" s="148" t="s">
        <v>280</v>
      </c>
      <c r="D64" s="206" t="s">
        <v>159</v>
      </c>
      <c r="E64" s="275" t="s">
        <v>284</v>
      </c>
      <c r="F64" s="276"/>
      <c r="G64" s="277"/>
      <c r="H64" s="118">
        <v>7</v>
      </c>
      <c r="I64" s="119"/>
    </row>
    <row r="65" spans="1:9" ht="15" thickBot="1" x14ac:dyDescent="0.35">
      <c r="A65" s="57"/>
      <c r="B65" s="148" t="s">
        <v>228</v>
      </c>
      <c r="C65" s="148" t="s">
        <v>280</v>
      </c>
      <c r="D65" s="125" t="s">
        <v>229</v>
      </c>
      <c r="E65" s="126"/>
      <c r="F65" s="127"/>
      <c r="G65" s="128"/>
      <c r="H65" s="129">
        <v>10</v>
      </c>
      <c r="I65" s="130"/>
    </row>
    <row r="66" spans="1:9" ht="30" customHeight="1" x14ac:dyDescent="0.3">
      <c r="A66" s="57"/>
      <c r="B66" s="57"/>
      <c r="C66" s="57"/>
      <c r="D66" s="57"/>
      <c r="E66" s="57"/>
      <c r="F66" s="136"/>
      <c r="G66" s="137" t="s">
        <v>153</v>
      </c>
      <c r="H66" s="138">
        <f>SUM(H46:H65)</f>
        <v>790</v>
      </c>
      <c r="I66" s="57"/>
    </row>
    <row r="67" spans="1:9" ht="30" customHeight="1" x14ac:dyDescent="0.3">
      <c r="A67" s="57"/>
      <c r="B67" s="57"/>
      <c r="C67" s="57"/>
      <c r="D67" s="57"/>
      <c r="E67" s="57"/>
      <c r="F67" s="139"/>
      <c r="G67" s="140" t="s">
        <v>154</v>
      </c>
      <c r="H67" s="141" t="b">
        <f>EXACT(H66,I15)</f>
        <v>1</v>
      </c>
      <c r="I67" s="57"/>
    </row>
    <row r="68" spans="1:9" x14ac:dyDescent="0.3">
      <c r="I68" s="178"/>
    </row>
    <row r="69" spans="1:9" x14ac:dyDescent="0.3">
      <c r="I69" s="178"/>
    </row>
    <row r="70" spans="1:9" x14ac:dyDescent="0.3">
      <c r="I70" s="178"/>
    </row>
    <row r="71" spans="1:9" x14ac:dyDescent="0.3">
      <c r="I71" s="178"/>
    </row>
  </sheetData>
  <sheetProtection insertRows="0"/>
  <mergeCells count="24">
    <mergeCell ref="E64:G64"/>
    <mergeCell ref="E58:G58"/>
    <mergeCell ref="E60:G60"/>
    <mergeCell ref="E61:G61"/>
    <mergeCell ref="E62:G62"/>
    <mergeCell ref="E63:G63"/>
    <mergeCell ref="E57:G57"/>
    <mergeCell ref="B43:J43"/>
    <mergeCell ref="E45:G45"/>
    <mergeCell ref="E46:G46"/>
    <mergeCell ref="E47:G47"/>
    <mergeCell ref="E48:G48"/>
    <mergeCell ref="E50:G50"/>
    <mergeCell ref="E51:G51"/>
    <mergeCell ref="E52:G52"/>
    <mergeCell ref="E54:G54"/>
    <mergeCell ref="E55:G55"/>
    <mergeCell ref="E56:G56"/>
    <mergeCell ref="B23:J23"/>
    <mergeCell ref="B1:D1"/>
    <mergeCell ref="C2:E2"/>
    <mergeCell ref="I5:I7"/>
    <mergeCell ref="J5:J7"/>
    <mergeCell ref="B17:J17"/>
  </mergeCells>
  <conditionalFormatting sqref="H67">
    <cfRule type="cellIs" dxfId="2" priority="1" operator="equal">
      <formula>$D$15</formula>
    </cfRule>
    <cfRule type="containsText" dxfId="1" priority="2" operator="containsText" text="HAMIS">
      <formula>NOT(ISERROR(SEARCH("HAMIS",H67)))</formula>
    </cfRule>
    <cfRule type="containsText" dxfId="0" priority="3" operator="containsText" text="IGAZ">
      <formula>NOT(ISERROR(SEARCH("IGAZ",H67)))</formula>
    </cfRule>
  </conditionalFormatting>
  <dataValidations count="2">
    <dataValidation type="decimal" allowBlank="1" showInputMessage="1" showErrorMessage="1" sqref="H46:H65" xr:uid="{9AAD4DDF-C3A7-4325-B2CE-F82EDD45E1FC}">
      <formula1>0</formula1>
      <formula2>1000</formula2>
    </dataValidation>
    <dataValidation type="decimal" allowBlank="1" showInputMessage="1" showErrorMessage="1" sqref="H66 C15:I15" xr:uid="{0AA4B99B-E14A-41F4-9AEC-522E8866935D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92ABA-158C-4C9C-8C47-268252138E2F}">
          <x14:formula1>
            <xm:f>[Műszaki_Szépészet_kozmetikus_11_A_12_A_13_A_20240721.xlsx]Alapadatok_1!#REF!</xm:f>
          </x14:formula1>
          <xm:sqref>C6:G6 C2:C4 E3:E4 J3:J4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Közismereti óraterv_Szépészet</vt:lpstr>
      <vt:lpstr>Projektháló</vt:lpstr>
      <vt:lpstr>1_Műszaki_9.A</vt:lpstr>
      <vt:lpstr>Műszaki_11.A</vt:lpstr>
      <vt:lpstr>Műszaki_12.A</vt:lpstr>
      <vt:lpstr>Műszaki_13.A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2025-09-21T18:42:56Z</dcterms:modified>
</cp:coreProperties>
</file>