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_26\Intézményi dok\Projettervek\"/>
    </mc:Choice>
  </mc:AlternateContent>
  <xr:revisionPtr revIDLastSave="0" documentId="13_ncr:1_{19755832-0293-4F30-98DD-5A8D8E8CEEA3}" xr6:coauthVersionLast="36" xr6:coauthVersionMax="36" xr10:uidLastSave="{00000000-0000-0000-0000-000000000000}"/>
  <bookViews>
    <workbookView xWindow="0" yWindow="0" windowWidth="23040" windowHeight="8940" firstSheet="3" activeTab="5" xr2:uid="{EC332414-59E2-4B75-98BF-26DE3E5207F1}"/>
  </bookViews>
  <sheets>
    <sheet name="Közismereti óraterv_Spec gépj" sheetId="7" r:id="rId1"/>
    <sheet name="Projektháló" sheetId="2" r:id="rId2"/>
    <sheet name="10_Gépészeti alapism_projektter" sheetId="6" r:id="rId3"/>
    <sheet name="9_Gépészeti alapism_projektterv" sheetId="5" r:id="rId4"/>
    <sheet name="9_Villamos alapism_projetterv" sheetId="3" r:id="rId5"/>
    <sheet name="10_Villamos alapism_Projektterv" sheetId="4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7" l="1"/>
  <c r="K25" i="7" s="1"/>
  <c r="H25" i="7"/>
  <c r="I25" i="7" s="1"/>
  <c r="F25" i="7"/>
  <c r="G25" i="7" s="1"/>
  <c r="D25" i="7"/>
  <c r="E25" i="7" s="1"/>
  <c r="B25" i="7"/>
  <c r="C25" i="7" s="1"/>
  <c r="K24" i="7"/>
  <c r="I24" i="7"/>
  <c r="G24" i="7"/>
  <c r="E24" i="7"/>
  <c r="C24" i="7"/>
  <c r="G21" i="7"/>
  <c r="E21" i="7"/>
  <c r="C21" i="7"/>
  <c r="C20" i="7"/>
  <c r="K19" i="7"/>
  <c r="I19" i="7"/>
  <c r="G19" i="7"/>
  <c r="E19" i="7"/>
  <c r="C19" i="7"/>
  <c r="I18" i="7"/>
  <c r="G18" i="7"/>
  <c r="E18" i="7"/>
  <c r="C18" i="7"/>
  <c r="C17" i="7"/>
  <c r="I16" i="7"/>
  <c r="C15" i="7"/>
  <c r="I14" i="7"/>
  <c r="G14" i="7"/>
  <c r="E14" i="7"/>
  <c r="C14" i="7"/>
  <c r="I13" i="7"/>
  <c r="G13" i="7"/>
  <c r="E13" i="7"/>
  <c r="C13" i="7"/>
  <c r="K12" i="7"/>
  <c r="I12" i="7"/>
  <c r="G12" i="7"/>
  <c r="E12" i="7"/>
  <c r="C12" i="7"/>
  <c r="I11" i="7"/>
  <c r="G11" i="7"/>
  <c r="E11" i="7"/>
  <c r="C11" i="7"/>
  <c r="I10" i="7"/>
  <c r="G10" i="7"/>
  <c r="E10" i="7"/>
  <c r="C10" i="7"/>
  <c r="K70" i="2" l="1"/>
  <c r="H70" i="2"/>
  <c r="L60" i="2"/>
  <c r="O60" i="2"/>
  <c r="I60" i="2"/>
  <c r="I58" i="2"/>
  <c r="I62" i="2" s="1"/>
  <c r="D58" i="2"/>
  <c r="D62" i="2" s="1"/>
  <c r="O54" i="2" l="1"/>
  <c r="L54" i="2"/>
  <c r="I54" i="2"/>
  <c r="O52" i="2"/>
  <c r="L52" i="2"/>
  <c r="I52" i="2"/>
  <c r="F52" i="2"/>
  <c r="F56" i="2" s="1"/>
  <c r="D52" i="2"/>
  <c r="D56" i="2" s="1"/>
  <c r="H41" i="6"/>
  <c r="I15" i="6"/>
  <c r="I56" i="2" l="1"/>
  <c r="L56" i="2"/>
  <c r="O56" i="2"/>
  <c r="H42" i="6"/>
  <c r="P51" i="2" l="1"/>
  <c r="H70" i="5"/>
  <c r="I11" i="5"/>
  <c r="D16" i="2"/>
  <c r="F16" i="2"/>
  <c r="D20" i="2"/>
  <c r="F20" i="2"/>
  <c r="O48" i="2"/>
  <c r="L48" i="2"/>
  <c r="I48" i="2"/>
  <c r="O46" i="2"/>
  <c r="L46" i="2"/>
  <c r="I46" i="2"/>
  <c r="F46" i="2"/>
  <c r="F50" i="2" s="1"/>
  <c r="D46" i="2"/>
  <c r="D50" i="2" s="1"/>
  <c r="O42" i="2"/>
  <c r="L42" i="2"/>
  <c r="I42" i="2"/>
  <c r="O40" i="2"/>
  <c r="L40" i="2"/>
  <c r="I40" i="2"/>
  <c r="F40" i="2"/>
  <c r="F44" i="2" s="1"/>
  <c r="D40" i="2"/>
  <c r="D44" i="2" s="1"/>
  <c r="O36" i="2"/>
  <c r="L36" i="2"/>
  <c r="I36" i="2"/>
  <c r="O34" i="2"/>
  <c r="L34" i="2"/>
  <c r="I34" i="2"/>
  <c r="F34" i="2"/>
  <c r="F38" i="2" s="1"/>
  <c r="D34" i="2"/>
  <c r="D38" i="2" s="1"/>
  <c r="O30" i="2"/>
  <c r="L30" i="2"/>
  <c r="I30" i="2"/>
  <c r="O28" i="2"/>
  <c r="L28" i="2"/>
  <c r="I28" i="2"/>
  <c r="F28" i="2"/>
  <c r="F32" i="2" s="1"/>
  <c r="D28" i="2"/>
  <c r="D32" i="2" s="1"/>
  <c r="O24" i="2"/>
  <c r="L24" i="2"/>
  <c r="I24" i="2"/>
  <c r="O22" i="2"/>
  <c r="L22" i="2"/>
  <c r="I22" i="2"/>
  <c r="F22" i="2"/>
  <c r="F26" i="2" s="1"/>
  <c r="D22" i="2"/>
  <c r="D26" i="2" s="1"/>
  <c r="H71" i="5" l="1"/>
  <c r="I32" i="2"/>
  <c r="I44" i="2"/>
  <c r="L26" i="2"/>
  <c r="L38" i="2"/>
  <c r="L44" i="2"/>
  <c r="L50" i="2"/>
  <c r="I26" i="2"/>
  <c r="P21" i="2" s="1"/>
  <c r="I38" i="2"/>
  <c r="I50" i="2"/>
  <c r="L32" i="2"/>
  <c r="O26" i="2"/>
  <c r="O32" i="2"/>
  <c r="O38" i="2"/>
  <c r="O44" i="2"/>
  <c r="O50" i="2"/>
  <c r="P27" i="2" l="1"/>
  <c r="P33" i="2"/>
  <c r="P45" i="2"/>
  <c r="P39" i="2"/>
  <c r="H44" i="4" l="1"/>
  <c r="I14" i="4"/>
  <c r="H45" i="3"/>
  <c r="I15" i="3"/>
  <c r="D10" i="2"/>
  <c r="D14" i="2" s="1"/>
  <c r="D4" i="2"/>
  <c r="D8" i="2" s="1"/>
  <c r="H45" i="4" l="1"/>
  <c r="H46" i="3"/>
  <c r="E70" i="2" l="1"/>
  <c r="N70" i="2"/>
  <c r="M70" i="2"/>
  <c r="J70" i="2"/>
  <c r="G70" i="2"/>
  <c r="C70" i="2"/>
  <c r="O58" i="2"/>
  <c r="O62" i="2" s="1"/>
  <c r="L58" i="2"/>
  <c r="L62" i="2" s="1"/>
  <c r="F58" i="2"/>
  <c r="F62" i="2" s="1"/>
  <c r="O18" i="2"/>
  <c r="O16" i="2"/>
  <c r="L18" i="2"/>
  <c r="L16" i="2"/>
  <c r="I18" i="2"/>
  <c r="I16" i="2"/>
  <c r="I12" i="2"/>
  <c r="L12" i="2"/>
  <c r="O12" i="2"/>
  <c r="O10" i="2"/>
  <c r="L10" i="2"/>
  <c r="I10" i="2"/>
  <c r="F10" i="2"/>
  <c r="F14" i="2" s="1"/>
  <c r="I6" i="2"/>
  <c r="L6" i="2"/>
  <c r="O6" i="2"/>
  <c r="O4" i="2"/>
  <c r="L4" i="2"/>
  <c r="I4" i="2"/>
  <c r="F4" i="2"/>
  <c r="F8" i="2" s="1"/>
  <c r="O14" i="2" l="1"/>
  <c r="P57" i="2"/>
  <c r="M71" i="2"/>
  <c r="J71" i="2"/>
  <c r="L14" i="2"/>
  <c r="I20" i="2"/>
  <c r="I14" i="2"/>
  <c r="G71" i="2"/>
  <c r="L20" i="2"/>
  <c r="O8" i="2"/>
  <c r="L8" i="2"/>
  <c r="O20" i="2"/>
  <c r="I8" i="2"/>
  <c r="P9" i="2" l="1"/>
  <c r="P3" i="2"/>
  <c r="P15" i="2"/>
  <c r="P70" i="2" l="1"/>
</calcChain>
</file>

<file path=xl/sharedStrings.xml><?xml version="1.0" encoding="utf-8"?>
<sst xmlns="http://schemas.openxmlformats.org/spreadsheetml/2006/main" count="997" uniqueCount="311">
  <si>
    <t>Projektek kívüli tevékenységek felhasználása</t>
  </si>
  <si>
    <t>9. évfolyam</t>
  </si>
  <si>
    <t>10. évfolyam</t>
  </si>
  <si>
    <t>Iskola</t>
  </si>
  <si>
    <t>Duális</t>
  </si>
  <si>
    <t>11. évfolyam</t>
  </si>
  <si>
    <t>Projekt óraszám összesen:</t>
  </si>
  <si>
    <t>Tananyagegység 2</t>
  </si>
  <si>
    <t>Tananyagegység 3</t>
  </si>
  <si>
    <t>Tananyagegység 4</t>
  </si>
  <si>
    <t>Tananyagegység 5</t>
  </si>
  <si>
    <t>11. évfolyam összesen:</t>
  </si>
  <si>
    <t>Intézmény:</t>
  </si>
  <si>
    <t>Tananyagegység 6</t>
  </si>
  <si>
    <t>12 évf. össz:</t>
  </si>
  <si>
    <t>13 évf. össz:</t>
  </si>
  <si>
    <t>10. évfolyam összesen:</t>
  </si>
  <si>
    <t>9. évfolyam összesen:</t>
  </si>
  <si>
    <t>12. évfolyam</t>
  </si>
  <si>
    <t>13. évfolyam</t>
  </si>
  <si>
    <t>12. évfolyam összesen:</t>
  </si>
  <si>
    <t>13. évfolyam összesen:</t>
  </si>
  <si>
    <t>9. évf. össz:</t>
  </si>
  <si>
    <t>10. évf. össz:</t>
  </si>
  <si>
    <t>11. évf. össz:</t>
  </si>
  <si>
    <t>12. évf. össz:</t>
  </si>
  <si>
    <t>13. évf. össz:</t>
  </si>
  <si>
    <t>Világítási alapkapcsolások</t>
  </si>
  <si>
    <t>Relés kapcsolások</t>
  </si>
  <si>
    <t>Villamos alapismeretek</t>
  </si>
  <si>
    <t>1. Projektben érintett iskola, osztály / csoport adatai</t>
  </si>
  <si>
    <t>Iskola neve:</t>
  </si>
  <si>
    <t>Szerencsi SZC Műszaki és Szolgáltatási Technikum és Szakképző Iskola</t>
  </si>
  <si>
    <t>Tanév:</t>
  </si>
  <si>
    <t>2025/26</t>
  </si>
  <si>
    <t>Oktatás, képzés megnevezése:</t>
  </si>
  <si>
    <t>Nappali rendszerű oktatás (TJ)</t>
  </si>
  <si>
    <t>Anyagigénylés típusa:</t>
  </si>
  <si>
    <t>Ágazati alapoktatás</t>
  </si>
  <si>
    <t>Ágazati alapoktatás megnevezése:</t>
  </si>
  <si>
    <t>Műszaki (villamos alapis.-hez)</t>
  </si>
  <si>
    <t>Projektben érintett osztály/csoport KRÉTA szerinti jele</t>
  </si>
  <si>
    <t>9.B</t>
  </si>
  <si>
    <t>Projektben érintett osztály/csoport ÁGAZATA</t>
  </si>
  <si>
    <t>Specializált gép- és járműgyártás</t>
  </si>
  <si>
    <t>Válasszon a legördülő listából!</t>
  </si>
  <si>
    <t>2. A projekt adatai</t>
  </si>
  <si>
    <t>1. projekt</t>
  </si>
  <si>
    <t>2.  projekt</t>
  </si>
  <si>
    <t>3. projekt</t>
  </si>
  <si>
    <t>4.  projekt</t>
  </si>
  <si>
    <t>5. projekt</t>
  </si>
  <si>
    <t>6. projekt</t>
  </si>
  <si>
    <r>
      <t xml:space="preserve">Projekt száma és/vagy megnevezése </t>
    </r>
    <r>
      <rPr>
        <sz val="11"/>
        <color theme="1"/>
        <rFont val="Calibri"/>
        <family val="2"/>
        <charset val="238"/>
        <scheme val="minor"/>
      </rPr>
      <t>(szakmai program szerint)</t>
    </r>
    <r>
      <rPr>
        <b/>
        <sz val="11"/>
        <color theme="1"/>
        <rFont val="Calibri"/>
        <family val="2"/>
        <charset val="238"/>
        <scheme val="minor"/>
      </rPr>
      <t>:</t>
    </r>
  </si>
  <si>
    <t>2. Világítási alapkapcsolások - projekt</t>
  </si>
  <si>
    <t>3. Relés kapcsolások - projekt</t>
  </si>
  <si>
    <t>Produktum / termék megnevezése és/vagy rövid leírása:</t>
  </si>
  <si>
    <t>Egy,-két,-háromsarkú kapcsolással működő áramkörök</t>
  </si>
  <si>
    <t>Impulzus,lépcsőházi,mágneskapcsolással működő áramkörök</t>
  </si>
  <si>
    <t>Projektben érintett közismereti tantárgyak:</t>
  </si>
  <si>
    <t>Matematika, természetismeret, informatika</t>
  </si>
  <si>
    <t>Projektben érintett "szakmai tantárgyak" szakmai program alapján:</t>
  </si>
  <si>
    <t>Projekt időtartama (óra):</t>
  </si>
  <si>
    <t>Megjegyzés</t>
  </si>
  <si>
    <t>3. A projekt céljának meghatározása (résztvevők feladatai, dokumentáció, képek, ábrák, leírások)</t>
  </si>
  <si>
    <t>2. projekt</t>
  </si>
  <si>
    <t>4. projekt</t>
  </si>
  <si>
    <t>Résztvevők feladatai:</t>
  </si>
  <si>
    <t>Elméleti ismereteiketfelhesználva a tanulók képesek legyenek,dokumentáció alapján,eszközök,anyagok kiválasztására, kapcsolás elkészítésére,ellenőrzésére</t>
  </si>
  <si>
    <t>Elméleti ismereteiketfelhesználva a tanulók képesek legyenek,dokumentáció alapján,eszközök,anyagok kiválasztására, kapcsolás elkészítésére,ellenőrzésére.</t>
  </si>
  <si>
    <t>Dokumentáció, képek, ábrák, leírások</t>
  </si>
  <si>
    <t xml:space="preserve">4. Mely, a KKK-ban szereplő kompetenciák elsajátítását segíti a projekt? </t>
  </si>
  <si>
    <t>Produktum / termék megnevezése</t>
  </si>
  <si>
    <t>Projektelem, projekt részfeladat megnevezése</t>
  </si>
  <si>
    <t>Készségek, képességek
(KKK)</t>
  </si>
  <si>
    <t>Ismeretek
(KKK)</t>
  </si>
  <si>
    <t>Elvárt viselkedésmódok, attitűdök
(KKK)</t>
  </si>
  <si>
    <t>Önállóság és felelősség mértéke
(KKK)</t>
  </si>
  <si>
    <t>Tantárgyi kapcsolatok a közismereti / szakmai "tantárgyakkal"</t>
  </si>
  <si>
    <t>Egyszerú villamos áramkör részei,működése</t>
  </si>
  <si>
    <t>Egyszerű alkatrészekről készült műszaki rajzokat olvas.</t>
  </si>
  <si>
    <t xml:space="preserve">Ismeri a nézeti- és metszeti ábrázolás szabályait. </t>
  </si>
  <si>
    <t>Törekszik arra, hogy a szabadkézi rajz arányos és áttekinthető legyen.</t>
  </si>
  <si>
    <t>Önállóan szabadkézi felvételi vázlatot készít.</t>
  </si>
  <si>
    <t>Áramköri elemek rajzjelei</t>
  </si>
  <si>
    <t>Villamos kapcsolási rajz alapján egyszerű villamos áramköröket összeállít.</t>
  </si>
  <si>
    <t>Ismeri a villamos áramkör elemeinek jelképes jelölését.</t>
  </si>
  <si>
    <t xml:space="preserve">Fontosnak tartja a jelképek ismeretét. </t>
  </si>
  <si>
    <t>Önállóan elvégzi a kapcsolás összeállítását.</t>
  </si>
  <si>
    <t>Egy-két-három pólusú kapcsolások</t>
  </si>
  <si>
    <t>Egyszerű villamos áram-körökön elvégzi a feszültség, áramerősség és ellenállás mérését.</t>
  </si>
  <si>
    <t>Ismeri a feszültség, az áramerősség és az ellenállás mérésének módját.</t>
  </si>
  <si>
    <t>Elkötelezett a mérés pontos elvégzése mellett.</t>
  </si>
  <si>
    <t>Önállóan kiválasztja a méréshez szükséges műszert és meghatározza a mérési pontokat.</t>
  </si>
  <si>
    <t>Váltó,dupla váltó kapcsolás</t>
  </si>
  <si>
    <t>Azonosítja és kezeli a hiba- és túláramvédelmi eszközöket.</t>
  </si>
  <si>
    <t xml:space="preserve">Ismeri a gyakorlati helyén használt hibavédelmi és túláramvédelmi eszközöket </t>
  </si>
  <si>
    <t>Törekszik a villamos áram hatásaiból adódó kockázat minimalizálására.</t>
  </si>
  <si>
    <t>A megfelelő szakembert bevonja a hiba megszüntetésébe.</t>
  </si>
  <si>
    <t>Impulzus kapcsolás</t>
  </si>
  <si>
    <t>Az elvégzett munkát dokumentálja.</t>
  </si>
  <si>
    <t>Ismeri a gyártási és mérési dokumentációk típusait és azok kötelező tartalmát.</t>
  </si>
  <si>
    <t>Elkötelezett a végzett munka pontos dokumentálása iránt.</t>
  </si>
  <si>
    <t>Felelősséget vállal a dokumentumok tartalmáért.</t>
  </si>
  <si>
    <t>Lépcsőházi autómaták kapcsolásai</t>
  </si>
  <si>
    <t>A munkavégzés során betartja a munkavédelmi, tűzvédelmi és környezetvédelmi szabályokat.</t>
  </si>
  <si>
    <t>Ismeri a munkavégzéssel kapcsolatos munkavédelmi, tűzvédelmi és környezetvédelmi szabályokat.</t>
  </si>
  <si>
    <t>Elkötelezett a biztonságos munkavégzés mellett.</t>
  </si>
  <si>
    <t>A védőberendezéseket és védőfelszerelést rendeltetésszerűen használja.</t>
  </si>
  <si>
    <t>Mágenskapcsolóval működő áramkörök</t>
  </si>
  <si>
    <t>Kábelösszekötést készít kisfeszültségű kábelen zsugortechnoló- giával.</t>
  </si>
  <si>
    <t>Ismeri a kábelszerelési technológiákat.</t>
  </si>
  <si>
    <t>Kötelezőnek tartja  a zsugorcsöves kábelösszekötők szerelésére vonatkozó tűzvédelmi és technológiai szabályok betartását.</t>
  </si>
  <si>
    <t>Kábelösszekötést önállóan végzi.</t>
  </si>
  <si>
    <t>Hibavédelmi módok szerelői ellenőrzését végzi, működését bírálja el.</t>
  </si>
  <si>
    <t>Ismeri a szerelői ellenőrzés folyamatát. Ismeri az ellenőrzéshez szükséges mérési eszközöket,</t>
  </si>
  <si>
    <t>Ellenőrzését szakmai és esztétikai szempontok figyelembevételével végzi.</t>
  </si>
  <si>
    <t>Önállóan határozza meg az ellenőrzéshez szükséges mérési, ellenőrzési módszereket, eszközöket.</t>
  </si>
  <si>
    <t>5. A projekt óraszámainak megfeleltetése</t>
  </si>
  <si>
    <t>"Tantárgy"</t>
  </si>
  <si>
    <t>Témakör</t>
  </si>
  <si>
    <t>Óraszám</t>
  </si>
  <si>
    <t>Egysarkú kapcsolással működő áramkörök</t>
  </si>
  <si>
    <t>Villamos áramkörök-kiépítése</t>
  </si>
  <si>
    <t>Kétsarkú kapcsolással működő áramkörök</t>
  </si>
  <si>
    <t>Háromsarkú kapcsolással működő áramkörök</t>
  </si>
  <si>
    <t>Impulzus kapcsolással működő áramkör</t>
  </si>
  <si>
    <t>Villamos alapismeret</t>
  </si>
  <si>
    <t>Lépcsőházi kapcsolással működő áramkör</t>
  </si>
  <si>
    <t>ÖSSZESEN</t>
  </si>
  <si>
    <t>Óraszám ellenőrzés</t>
  </si>
  <si>
    <t>10.B</t>
  </si>
  <si>
    <t>2 Világítási alapkapcsolások - projekt</t>
  </si>
  <si>
    <t>Jól megmérlek projekt</t>
  </si>
  <si>
    <t>Jól megmunkállak projekt</t>
  </si>
  <si>
    <t>Bekeményítelek projekt</t>
  </si>
  <si>
    <t>Megcsomózlak projekt</t>
  </si>
  <si>
    <t>Alkatrészcsoport projekt</t>
  </si>
  <si>
    <t>Ágazati alapvizsga</t>
  </si>
  <si>
    <t>Jól megmérlek</t>
  </si>
  <si>
    <t>Jól megmunkállak</t>
  </si>
  <si>
    <t>Bekeményítelek</t>
  </si>
  <si>
    <t>Megcsomózlak</t>
  </si>
  <si>
    <t>Alkatrészcsoport</t>
  </si>
  <si>
    <t>Gépészeti alapismeretek</t>
  </si>
  <si>
    <t>Műszaki (gépészeti alapism.-hez)</t>
  </si>
  <si>
    <t>Különböző mérőeszközök és mértékegységek ismerete</t>
  </si>
  <si>
    <t>Gépalkatrészek</t>
  </si>
  <si>
    <t>Gépelem késztermék</t>
  </si>
  <si>
    <t>Menetes orsók készítése</t>
  </si>
  <si>
    <t>Alkatrészcsoport elemeinek előállítása és összeszerelése</t>
  </si>
  <si>
    <t>Műhelylámpa</t>
  </si>
  <si>
    <t xml:space="preserve"> Matematika</t>
  </si>
  <si>
    <t>Matematika</t>
  </si>
  <si>
    <t>Anyagmentes</t>
  </si>
  <si>
    <t>Elméleti ismereteket felhasználva ,legyenek képesek egyszerű alkatrészből készült műszaki rajzokat olvasni.</t>
  </si>
  <si>
    <t>A rajzok alapján választja ki a gyártáshoz szükséges eszközöket,szerszámokat, kisgépeket.Ezek alapján kézi megmunkálással vagy kisgépek segítségével egyszerű, fémből készült alkatrészeket gyárt, ennekméreteit mérőeszközzel ellenőrzi.</t>
  </si>
  <si>
    <t>Ismerje meg az anyagok minőségét,tulajdoságát.</t>
  </si>
  <si>
    <t>Külső menet készítése</t>
  </si>
  <si>
    <t>Anyagkiválasztás, méretre vágás, előrajzolás, megmunkálás, furatkészítés, hajlítás, esztétikus kialakítás</t>
  </si>
  <si>
    <t>Mechanikus elemekből álló alkatrészcsoport elemeinek előállítása és összeszerelése</t>
  </si>
  <si>
    <t>Produktum / termék megnevezmése</t>
  </si>
  <si>
    <t>Hosszmértékegységek megismerése.</t>
  </si>
  <si>
    <t>Munkadarab, vagy térhatású ábra alapján egyszerű geometriájú alkatrészből felvételi vázlatot készít.</t>
  </si>
  <si>
    <t>Ismeri a nézeti és metszeti ábrázolás szabályait. Ismeri a gyártási technológiának megfelelő mérethálózat készítésének szabályait.</t>
  </si>
  <si>
    <t>Törekszi arra, hogy aszabadkézi rajz arányos és áttekinthető legyen.</t>
  </si>
  <si>
    <t>Önállóan szabadkézi,felvételi vázlatot készít.</t>
  </si>
  <si>
    <t>Matematika.</t>
  </si>
  <si>
    <t>Mérőeszközök alkalmazása</t>
  </si>
  <si>
    <t>Műszaki rajz alapján kiválasztja az egyszerű, fémből készült alkatrészek gyártásához szükséges eszközöket, szerszámokat, kisgépeket. Előkészíti a munkahelyet, és elrendezi a munkavégzéshez szükséges szerszámokat, eszközöket.</t>
  </si>
  <si>
    <t>Ismeri az adott alkatrész geometriájának megfelelő, és az adott méret meghatározásához szükséges mérőeszközöket.</t>
  </si>
  <si>
    <t>Elkötelezett a hibás munkadarabok számának csökkentése, illetve a mérőeszközök állagának megőrzése mellett.</t>
  </si>
  <si>
    <t>A munkafeladathoz önállóan választ szerszámokat, eszközöket.</t>
  </si>
  <si>
    <t>Kéziszerszámok felépítése és megismerése.</t>
  </si>
  <si>
    <t>Műszaki rajz alapján kiválasztja az egyszerű, fémből készült alkatrészek gyártásához szükséges eszközöket, szerszámokat, kisgépeket.Előkészíti a munkahelyet, és elrendezi a munkavégzéshez szükséges szerszámokat, ezsközöket.</t>
  </si>
  <si>
    <t>Vizualizálja a műszaki rajzon szereplő alakteészt.Ismeri a gyártási műveletekehez használható szerszámokat,készülékeket, kisgépeket, és azokbiztonságos hsználatának szabályait-.</t>
  </si>
  <si>
    <t xml:space="preserve">Szem előtt tartja a gyártás gazdaságosságát. Fontosnak érziFontosnak érzi a rendezett munkakörnyezet kialakítását, a fenntarthatóság szempontjainak érvényesülését. </t>
  </si>
  <si>
    <t>A munkaledatokhoz önállóan választ szerszámokat, eszközöket.</t>
  </si>
  <si>
    <t>A kéziszerszámokkal történő munkavégzés elsajátítása.</t>
  </si>
  <si>
    <t xml:space="preserve">Müszaki rajz Műszaki rajz alapján előgyártmányt választ, műveleti sorrendtervet készít, majd kézi megmunkálással, és/vagy kisgépekkel egyszerű, fémből készült alkatrészeket gyárt. </t>
  </si>
  <si>
    <t xml:space="preserve">IsmeriIsmeri az alkatrészek elkészítéséhez szükséges technológiákat és az anyagok alapvető tulajdonságait. </t>
  </si>
  <si>
    <t>Pontosanbetartja a technológiai utasításokat és környezetvédelmi szabályokat. Törekszik a munkavégzésből adódó kockázat minimalizálására. Törekszik a precíz, környezettudatos és gazdaságos munkavégzésre.</t>
  </si>
  <si>
    <t>Műszaki táblázat segítségével önállóan kiválasztja a félkészterméket. Szakmai felügyelet mellett meghatározza a gyártási sorrendet. A gyártási műveleteket önállóan végzi.</t>
  </si>
  <si>
    <t>Rajz vagy munkadarab alapján történő megmunkálás.</t>
  </si>
  <si>
    <t xml:space="preserve"> Az elkészült alkatrészek méreteit mérőeszközökkel ellenőrzi. </t>
  </si>
  <si>
    <t xml:space="preserve">Ismeri az adott alkatrész geometriájának megfelelő, és az adott méret meghatározásához szükséges mérőeszközöket. </t>
  </si>
  <si>
    <t xml:space="preserve">Elkötelezetta hibás munkadarabok számának csökkentése, illetve a mérőeszközök állagának megőrzése mellett. </t>
  </si>
  <si>
    <t xml:space="preserve"> Eldönti, hogy a gyártott munkadarab megfelel-e a rajzi előírásoknak. Felelősséget vállal az általa gyártott termék minőségéért.</t>
  </si>
  <si>
    <t>Munka-tűz és balesetvédelmi szabályok betartása.</t>
  </si>
  <si>
    <t>A munkavégzés során betartja a munka-, tűz-, baleset- és környezetvédelmi szabályokat</t>
  </si>
  <si>
    <t xml:space="preserve">Ismeri a munkavégzéssel kapcsolatos munka-, tűz-, baleset- és környezetvédelmi szabályokat. </t>
  </si>
  <si>
    <t>Elkötelezett a biztonságos, környezettudatos munkavégzés mellett</t>
  </si>
  <si>
    <t>Felelősséget vállal önmaga és munkatársai biztonságáért. A védőberendezéseket és védőfelszerelést rendeltetésszerűen használja.</t>
  </si>
  <si>
    <t>Kötések.</t>
  </si>
  <si>
    <t xml:space="preserve">Műszakidokumentáció (összeállítási rajz és darabjegyzék) alapján csavarkötéssel, szegecskötéssel egyszerű alkatrészcsoportokat szerel össze. Villamos kötéseket és lágyforrasztással készült kötést hoz létre. </t>
  </si>
  <si>
    <t>Ismeria kötés kialakításához szükséges eszközöket, szerszámokat, segédanyagokat.</t>
  </si>
  <si>
    <t xml:space="preserve">Fontosnak tartja a műszaki dokumentációban szereplő előírások figyelembevételét. </t>
  </si>
  <si>
    <t xml:space="preserve">Felelősséget vállal a létrehozott kötés minőségéért. Felelősséget vállal a veszélyes hulladékok szakszerű kezeléséért. </t>
  </si>
  <si>
    <t>Mérési eredmények ellenőrzése</t>
  </si>
  <si>
    <t>Az elkészült alkatrészek méreteit mérőeszközökkel ellenőrzi.</t>
  </si>
  <si>
    <t>Felületet és térfogatot számol, tömeget határoz meg anyagjellemzők felhasználásával.</t>
  </si>
  <si>
    <t>A kötések létesítése közben fokozott figyelmet fordít a pontosságra és a kötés megfelelő szilárdságára.</t>
  </si>
  <si>
    <t>Szükség esetén beavatkozik, korrigálja a paramétereket és kijavítja a hibát.</t>
  </si>
  <si>
    <t>Anyagkiválasztás, méretre vágás</t>
  </si>
  <si>
    <t>Műszaki rajz alapján ki választja az egyszerű, fémből készült alkatré szek gyártásához szüksé ges eszközöket, szerszá mokat, kisgépeket. Elő készíti a munkahelyet, és elrendezi a munkavég zéshez szükséges szer számokat, eszközöket.</t>
  </si>
  <si>
    <t>Vizualizálja a mű szaki rajzon sze replő alkatrészt. Is meri a gyártási mű veletekhez használ ható szerszámokat, készülékeket, kisgé peket, és azok biz tonságos használa tának szabályait.</t>
  </si>
  <si>
    <t>Szem előtt tartja a gyártás gazdasá gosságát. Fontos nak érzi a rendezett munkakörnyezet kialakítását, a fenn tarthatóság szem pontjainak érvé nyesülését.</t>
  </si>
  <si>
    <t>A munkafeladat hoz önállóan vá laszt szerszámo kat, eszközöket.</t>
  </si>
  <si>
    <t>Előrajzolás</t>
  </si>
  <si>
    <t>Dokumentáció alapján előrajzolja a kialakí tandó munkadarabot.</t>
  </si>
  <si>
    <t>Az alkalmazás szintjén érti a sík geometriai szer kesztéseket. Kivá lasztja az előrajzo lás eszközeit.</t>
  </si>
  <si>
    <t>Precízen végzi a le mezalkatrészek szerkesztését és szakszerűen alkal mazza az előrajzo lás eszközeit.</t>
  </si>
  <si>
    <t>Az alkatrész előraj zolása során szükség esetén mérnöki se gítséget kér.</t>
  </si>
  <si>
    <t>Megmunkálás</t>
  </si>
  <si>
    <t>Műszaki rajz alapján előgyártmányt választ, műveleti sorrendtervet készít, majd kézi meg munkálással, és/vagy kisgépekkel egyszerű, fémből készült alkatré szeket gyárt.</t>
  </si>
  <si>
    <t>Ismeri az alkatré szek elkészítéséhez szükséges technoló giákat és az anya gok alapvető tulaj donságait.</t>
  </si>
  <si>
    <t>Pontosan betartja a technológiai utasí tásokat és környe zetvédelmi szabá lyokat. Törekszik a munkavégzésből adódó kockázat mi nimalizálására. Tö rekszik a precíz, környezettudatos és gazdaságos munka végzésre.</t>
  </si>
  <si>
    <t>Műszaki táblázat segítségével önál lóan kiválasztja a félkészterméket. Szakmai felügye let mellett megha tározza a gyártási sorrendet. A gyár tási műveleteket önállóan végzi.</t>
  </si>
  <si>
    <t>Furatok készítése, méretellenőrzés</t>
  </si>
  <si>
    <t>Ismeri az adott al katrész geometriájá nak megfelelő, és az adott méret meg határozásához szük séges mérőeszközö ket.</t>
  </si>
  <si>
    <t>Eldönti, hogy a gyártott munkadarab megfelel-e a rajzi előírásoknak. Felelősséget vállal az általa gyártott termék minőségéért.</t>
  </si>
  <si>
    <t>Hajlítás</t>
  </si>
  <si>
    <t>Önellenőrzést végez a munka megkezdése előtt-, alatt és befeje zése után.</t>
  </si>
  <si>
    <t>Ismeri a munkájára vonatkozó minő ségi előírásokat, felismeri a nem megfelelőségeket.</t>
  </si>
  <si>
    <t>Elkötelezett a mun kája során az elvárt minőségi paraméte rek betartása iránt.</t>
  </si>
  <si>
    <t>Szükség esetén be avatkozik, korrigálja a paramétereket és kijavítja a hibát.</t>
  </si>
  <si>
    <t>Hosszmértékegységek megismerése</t>
  </si>
  <si>
    <t>Mérési alapismeretek</t>
  </si>
  <si>
    <t>anyagmentes</t>
  </si>
  <si>
    <t>Mérőeszközök alalmazása</t>
  </si>
  <si>
    <t>Mérés eredményeinek ellenőrzése</t>
  </si>
  <si>
    <t>Anyagok megmunkálása</t>
  </si>
  <si>
    <t>A munka-, tűz-, baleset- és környezetvédelmi szabályok betartása</t>
  </si>
  <si>
    <t>Gépelem késztermék minőségellenőrzése</t>
  </si>
  <si>
    <t>Anyagok minőségének ismerete</t>
  </si>
  <si>
    <t>Anyagok ismerete</t>
  </si>
  <si>
    <t>Más fémek tulajdonságainak megismerése</t>
  </si>
  <si>
    <t xml:space="preserve"> Menetes orsók készítése</t>
  </si>
  <si>
    <t>Oldható kötések</t>
  </si>
  <si>
    <t>Csavarmenetek csoportosítása</t>
  </si>
  <si>
    <t>Menetfúrás</t>
  </si>
  <si>
    <t>Beillesztések fajtái</t>
  </si>
  <si>
    <t>Előrajzolás, anyagmegmunkálás, furatkészítés, összeszerelés</t>
  </si>
  <si>
    <t>Lámpakar készítése kézi forgácsolással</t>
  </si>
  <si>
    <t>1. LED Lámpa készítése</t>
  </si>
  <si>
    <t>LED lámpa, fém tartószerkezetének legyártása és összeszerelése</t>
  </si>
  <si>
    <t>Műszaki rajz készítése. Műveleti sorrend felállítása. A lámpa tartóelemeinek legyártása, illesztése, összeszerelése. Led szalag darabolása, rögzítése, forrasztása. Tápegységre csatlakoztatása és próbaüzem elvégzése.</t>
  </si>
  <si>
    <t>Led lámpa</t>
  </si>
  <si>
    <t>Talp 1.</t>
  </si>
  <si>
    <t>Munkadarab, vagy térhatású ábra alapján egyszerű geometriájú alkatrészről felvételi vázlatot készít.</t>
  </si>
  <si>
    <t>Ismeri a nézeti- és metszeti ábrázolás szabályait. Ismeri a gyártási technológiáknak megfelelő mérethálózat készítésének szabályait.</t>
  </si>
  <si>
    <t>Talp2.</t>
  </si>
  <si>
    <t>Műszaki rajz alapján kiválasztja az egyszerű, fémből készült alkatrészek gyártásához szükséges eszközöket, szerszámokat, kisgépeket. Előkészíti a munkahelyet, és elrendezi a munkavégzéshez szükséges szerszámokat, eszközöket</t>
  </si>
  <si>
    <t>Vizualizálja a műszaki rajzon szereplő alkatrészt. Ismeri a gyártási műveletekhez használható szerszámokat, készülékeket, kisgépeket, és azok biztonságos használatának szabályait.</t>
  </si>
  <si>
    <t>Szem előtt tartja a gyártás gazdaságosságát. Fontosnak érzi a rendezett munkakörnyezet kialakítását, a fenntarthatóság szempontjainak érvényesülését.</t>
  </si>
  <si>
    <t>A munkafeladathoz önállóan választ szerszámokat, eszközöket</t>
  </si>
  <si>
    <t>Szár</t>
  </si>
  <si>
    <t>Műszaki rajz alapján előgyártmányt választ, műveleti sorrendtervet készít, majd kézi megmunkálással, és/vagy kisgépekkel egyszerű, fémből készült alkatrészeket gyárt</t>
  </si>
  <si>
    <t>Ismeri az alkatrészek elkészítéséhez szükséges technológiákat és az anyagok alapvető tulajdonságait.</t>
  </si>
  <si>
    <t>Pontosan betartja a technológiai utasításokat és környezetvédelmi szabályokat. Törekszik a munkavégzésből adódó kockázat minimalizálására. Törekszik a precíz, környezettudatos és gazdaságos munkavégzésre.</t>
  </si>
  <si>
    <t>Fényvető és tartó elem</t>
  </si>
  <si>
    <t>Ismeri az adott alkatrész geometriájának megfelelő, és az adott méret meghatározásához szükséges mérőeszközöket</t>
  </si>
  <si>
    <t>Led szalag rögzítése, beüzemelése</t>
  </si>
  <si>
    <t>Villamos kapcsolási rajz alapján egyszerű villamos áramköröket állít össze. Az áramköri elemeket a választott (banándugós, illetve szerelőtáblás) technológia szerint szakszerűen csatlakoztatja.</t>
  </si>
  <si>
    <t>Fontosnak tartja a jelképek ismeretét. Törekszik a pontos és szakszerű munkavégzésre</t>
  </si>
  <si>
    <t>Önállóan elvégzi a kapcsolás öszszeállítását. A kapcsolás működőképességét ellenőrzi.</t>
  </si>
  <si>
    <t>Gépészeti alapismeret</t>
  </si>
  <si>
    <t>Méretezés, forgácsolás, mérés, ellenőrzés, fúrás, menetmetszés, illesztés</t>
  </si>
  <si>
    <t>Méretezés, forgácsolás, mérés, ellenőrzés, fúrás, illesztés</t>
  </si>
  <si>
    <t>Méretezés, forgácsolás, mérés, ellenőrzés, fúrás, hajlítás, illesztés</t>
  </si>
  <si>
    <t>Forrasztás, alap villamos kötés készítése</t>
  </si>
  <si>
    <t>Led lámpa készítése</t>
  </si>
  <si>
    <t>Munkavállalói ismeretek</t>
  </si>
  <si>
    <t>Mechanika-gépelemek</t>
  </si>
  <si>
    <t>Technológia</t>
  </si>
  <si>
    <t>Elektrotechnika</t>
  </si>
  <si>
    <t>Gépjármű szerkezettan</t>
  </si>
  <si>
    <t>Gépjármű -villamosság és elektronika</t>
  </si>
  <si>
    <t>Gépjárműgyártás</t>
  </si>
  <si>
    <t>Gépjármű-karbantartás</t>
  </si>
  <si>
    <t>Gépjármű-diagnosztika</t>
  </si>
  <si>
    <t>Gépjármű-informatikai rendszerek</t>
  </si>
  <si>
    <t>Alternatív gépjárműhajtások</t>
  </si>
  <si>
    <t>Munkavállalói idegennyelv</t>
  </si>
  <si>
    <t>ÓRATERV</t>
  </si>
  <si>
    <t>Technikum 9-13. évfolyam</t>
  </si>
  <si>
    <t>Ágazat:</t>
  </si>
  <si>
    <t>Specializált gép-és járműgyártás</t>
  </si>
  <si>
    <t>Tantárgyak</t>
  </si>
  <si>
    <t>9. évf.</t>
  </si>
  <si>
    <t>10. évf.</t>
  </si>
  <si>
    <t>11. évf.</t>
  </si>
  <si>
    <t>12. évf.</t>
  </si>
  <si>
    <t>13. évf.</t>
  </si>
  <si>
    <t>Heti</t>
  </si>
  <si>
    <t>Éves</t>
  </si>
  <si>
    <t>Magyar nyelv</t>
  </si>
  <si>
    <t>Irodalom</t>
  </si>
  <si>
    <t xml:space="preserve"> Angol nyelv / Német nyelv</t>
  </si>
  <si>
    <t xml:space="preserve"> Történelem</t>
  </si>
  <si>
    <t>Honvédelem</t>
  </si>
  <si>
    <t xml:space="preserve"> Állampolgári ismeretek</t>
  </si>
  <si>
    <t>Digitális kultúra</t>
  </si>
  <si>
    <t xml:space="preserve"> Testnevelés</t>
  </si>
  <si>
    <t xml:space="preserve"> Osztályfőnöki</t>
  </si>
  <si>
    <t xml:space="preserve"> Természettudomány</t>
  </si>
  <si>
    <t>Fizika</t>
  </si>
  <si>
    <t xml:space="preserve"> Szakmai tárgyak</t>
  </si>
  <si>
    <t xml:space="preserve"> Összesen</t>
  </si>
  <si>
    <t>Pénzügyi és vállalkozói ismeretek</t>
  </si>
  <si>
    <t>Szabadon felhasznált/Projektben felhasznált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</si>
</sst>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79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0" fillId="0" borderId="1" xfId="0" applyBorder="1" applyAlignment="1">
      <alignment wrapText="1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49" fontId="3" fillId="0" borderId="15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16" fontId="6" fillId="4" borderId="1" xfId="0" quotePrefix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0" fillId="5" borderId="1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7" fillId="5" borderId="16" xfId="0" applyFont="1" applyFill="1" applyBorder="1" applyAlignment="1" applyProtection="1">
      <alignment horizontal="center" vertical="center" wrapText="1"/>
      <protection locked="0"/>
    </xf>
    <xf numFmtId="0" fontId="7" fillId="6" borderId="1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49" fontId="7" fillId="5" borderId="16" xfId="0" applyNumberFormat="1" applyFont="1" applyFill="1" applyBorder="1" applyAlignment="1" applyProtection="1">
      <alignment horizontal="left" vertical="top" wrapText="1"/>
      <protection locked="0"/>
    </xf>
    <xf numFmtId="49" fontId="7" fillId="6" borderId="16" xfId="0" applyNumberFormat="1" applyFont="1" applyFill="1" applyBorder="1" applyAlignment="1" applyProtection="1">
      <alignment horizontal="left" vertical="top" wrapText="1"/>
      <protection locked="0"/>
    </xf>
    <xf numFmtId="49" fontId="7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2" fontId="7" fillId="5" borderId="16" xfId="0" applyNumberFormat="1" applyFont="1" applyFill="1" applyBorder="1" applyAlignment="1" applyProtection="1">
      <alignment horizontal="center" vertical="center"/>
      <protection locked="0"/>
    </xf>
    <xf numFmtId="2" fontId="7" fillId="6" borderId="16" xfId="0" applyNumberFormat="1" applyFont="1" applyFill="1" applyBorder="1" applyAlignment="1" applyProtection="1">
      <alignment horizontal="center" vertical="center"/>
      <protection locked="0"/>
    </xf>
    <xf numFmtId="2" fontId="8" fillId="3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7" fillId="5" borderId="19" xfId="0" applyFont="1" applyFill="1" applyBorder="1" applyAlignment="1" applyProtection="1">
      <alignment horizontal="center" vertical="center" wrapText="1"/>
      <protection locked="0"/>
    </xf>
    <xf numFmtId="0" fontId="7" fillId="6" borderId="19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vertical="center"/>
    </xf>
    <xf numFmtId="0" fontId="7" fillId="5" borderId="16" xfId="0" applyFont="1" applyFill="1" applyBorder="1" applyAlignment="1">
      <alignment wrapText="1"/>
    </xf>
    <xf numFmtId="0" fontId="7" fillId="6" borderId="16" xfId="0" applyFont="1" applyFill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7" fillId="5" borderId="1" xfId="0" applyNumberFormat="1" applyFont="1" applyFill="1" applyBorder="1" applyAlignment="1" applyProtection="1">
      <alignment horizontal="left" vertical="top" wrapText="1"/>
      <protection locked="0"/>
    </xf>
    <xf numFmtId="49" fontId="7" fillId="0" borderId="0" xfId="0" applyNumberFormat="1" applyFont="1" applyAlignment="1">
      <alignment horizontal="left" vertical="top" wrapText="1"/>
    </xf>
    <xf numFmtId="49" fontId="7" fillId="5" borderId="6" xfId="0" applyNumberFormat="1" applyFont="1" applyFill="1" applyBorder="1" applyAlignment="1" applyProtection="1">
      <alignment horizontal="left" vertical="top" wrapText="1"/>
      <protection locked="0"/>
    </xf>
    <xf numFmtId="49" fontId="7" fillId="5" borderId="21" xfId="0" applyNumberFormat="1" applyFont="1" applyFill="1" applyBorder="1" applyAlignment="1" applyProtection="1">
      <alignment horizontal="left" vertical="top" wrapText="1"/>
      <protection locked="0"/>
    </xf>
    <xf numFmtId="49" fontId="0" fillId="5" borderId="1" xfId="0" applyNumberFormat="1" applyFill="1" applyBorder="1" applyAlignment="1" applyProtection="1">
      <alignment horizontal="left" vertical="top" wrapText="1"/>
      <protection locked="0"/>
    </xf>
    <xf numFmtId="2" fontId="0" fillId="5" borderId="1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Protection="1">
      <protection locked="0"/>
    </xf>
    <xf numFmtId="49" fontId="0" fillId="5" borderId="6" xfId="0" applyNumberFormat="1" applyFill="1" applyBorder="1" applyAlignment="1" applyProtection="1">
      <alignment horizontal="left" vertical="top" wrapText="1"/>
      <protection locked="0"/>
    </xf>
    <xf numFmtId="2" fontId="0" fillId="5" borderId="6" xfId="0" applyNumberFormat="1" applyFill="1" applyBorder="1" applyAlignment="1" applyProtection="1">
      <alignment horizontal="center" vertical="center"/>
      <protection locked="0"/>
    </xf>
    <xf numFmtId="0" fontId="0" fillId="5" borderId="6" xfId="0" applyFill="1" applyBorder="1" applyProtection="1">
      <protection locked="0"/>
    </xf>
    <xf numFmtId="49" fontId="0" fillId="5" borderId="21" xfId="0" applyNumberFormat="1" applyFill="1" applyBorder="1" applyAlignment="1" applyProtection="1">
      <alignment horizontal="left" vertical="top" wrapText="1"/>
      <protection locked="0"/>
    </xf>
    <xf numFmtId="2" fontId="0" fillId="5" borderId="21" xfId="0" applyNumberFormat="1" applyFill="1" applyBorder="1" applyAlignment="1" applyProtection="1">
      <alignment horizontal="center" vertical="center"/>
      <protection locked="0"/>
    </xf>
    <xf numFmtId="0" fontId="0" fillId="5" borderId="21" xfId="0" applyFill="1" applyBorder="1" applyProtection="1"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49" fontId="7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9" xfId="0" applyFont="1" applyFill="1" applyBorder="1" applyAlignment="1" applyProtection="1">
      <alignment horizontal="left" vertical="center" wrapText="1"/>
      <protection locked="0"/>
    </xf>
    <xf numFmtId="49" fontId="7" fillId="5" borderId="9" xfId="0" applyNumberFormat="1" applyFont="1" applyFill="1" applyBorder="1" applyAlignment="1" applyProtection="1">
      <alignment horizontal="left" vertical="top" wrapText="1"/>
      <protection locked="0"/>
    </xf>
    <xf numFmtId="0" fontId="7" fillId="5" borderId="23" xfId="0" applyFont="1" applyFill="1" applyBorder="1" applyAlignment="1" applyProtection="1">
      <alignment horizontal="left" vertical="center" wrapText="1"/>
      <protection locked="0"/>
    </xf>
    <xf numFmtId="49" fontId="7" fillId="5" borderId="23" xfId="0" applyNumberFormat="1" applyFont="1" applyFill="1" applyBorder="1" applyAlignment="1" applyProtection="1">
      <alignment horizontal="left" vertical="top" wrapText="1"/>
      <protection locked="0"/>
    </xf>
    <xf numFmtId="49" fontId="7" fillId="5" borderId="24" xfId="0" applyNumberFormat="1" applyFont="1" applyFill="1" applyBorder="1" applyAlignment="1" applyProtection="1">
      <alignment horizontal="left" vertical="top" wrapText="1"/>
      <protection locked="0"/>
    </xf>
    <xf numFmtId="49" fontId="7" fillId="0" borderId="25" xfId="0" applyNumberFormat="1" applyFont="1" applyBorder="1" applyAlignment="1">
      <alignment horizontal="left" vertical="top" wrapText="1"/>
    </xf>
    <xf numFmtId="49" fontId="7" fillId="5" borderId="2" xfId="0" applyNumberFormat="1" applyFont="1" applyFill="1" applyBorder="1" applyAlignment="1" applyProtection="1">
      <alignment horizontal="left" vertical="top" wrapText="1"/>
      <protection locked="0"/>
    </xf>
    <xf numFmtId="49" fontId="7" fillId="5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7" fillId="5" borderId="13" xfId="0" applyNumberFormat="1" applyFont="1" applyFill="1" applyBorder="1" applyAlignment="1" applyProtection="1">
      <alignment horizontal="left" vertical="top" wrapText="1"/>
      <protection locked="0"/>
    </xf>
    <xf numFmtId="49" fontId="7" fillId="5" borderId="26" xfId="0" applyNumberFormat="1" applyFont="1" applyFill="1" applyBorder="1" applyAlignment="1" applyProtection="1">
      <alignment horizontal="left" vertical="top" wrapText="1"/>
      <protection locked="0"/>
    </xf>
    <xf numFmtId="49" fontId="7" fillId="5" borderId="27" xfId="0" applyNumberFormat="1" applyFont="1" applyFill="1" applyBorder="1" applyAlignment="1" applyProtection="1">
      <alignment horizontal="left" vertical="top" wrapText="1"/>
      <protection locked="0"/>
    </xf>
    <xf numFmtId="0" fontId="7" fillId="5" borderId="21" xfId="0" applyFont="1" applyFill="1" applyBorder="1" applyAlignment="1" applyProtection="1">
      <alignment horizontal="left" vertical="center" wrapText="1"/>
      <protection locked="0"/>
    </xf>
    <xf numFmtId="49" fontId="7" fillId="5" borderId="11" xfId="0" applyNumberFormat="1" applyFont="1" applyFill="1" applyBorder="1" applyAlignment="1" applyProtection="1">
      <alignment horizontal="left" vertical="top" wrapText="1"/>
      <protection locked="0"/>
    </xf>
    <xf numFmtId="0" fontId="0" fillId="5" borderId="15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0" xfId="0" applyFill="1" applyAlignment="1">
      <alignment wrapText="1"/>
    </xf>
    <xf numFmtId="0" fontId="0" fillId="5" borderId="13" xfId="0" applyFill="1" applyBorder="1" applyAlignment="1">
      <alignment wrapText="1"/>
    </xf>
    <xf numFmtId="49" fontId="7" fillId="5" borderId="8" xfId="0" applyNumberFormat="1" applyFont="1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8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7" fillId="5" borderId="24" xfId="0" applyFont="1" applyFill="1" applyBorder="1" applyAlignment="1" applyProtection="1">
      <alignment horizontal="left" vertical="center" wrapText="1"/>
      <protection locked="0"/>
    </xf>
    <xf numFmtId="0" fontId="0" fillId="5" borderId="24" xfId="0" applyFill="1" applyBorder="1" applyAlignment="1">
      <alignment wrapText="1"/>
    </xf>
    <xf numFmtId="49" fontId="7" fillId="5" borderId="10" xfId="0" applyNumberFormat="1" applyFont="1" applyFill="1" applyBorder="1" applyAlignment="1" applyProtection="1">
      <alignment horizontal="left" vertical="top" wrapText="1"/>
      <protection locked="0"/>
    </xf>
    <xf numFmtId="49" fontId="9" fillId="5" borderId="7" xfId="0" applyNumberFormat="1" applyFont="1" applyFill="1" applyBorder="1" applyAlignment="1" applyProtection="1">
      <alignment horizontal="left" vertical="top" wrapText="1"/>
      <protection locked="0"/>
    </xf>
    <xf numFmtId="49" fontId="7" fillId="5" borderId="7" xfId="0" applyNumberFormat="1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49" fontId="0" fillId="5" borderId="9" xfId="0" applyNumberFormat="1" applyFill="1" applyBorder="1" applyAlignment="1" applyProtection="1">
      <alignment horizontal="left" vertical="top" wrapText="1"/>
      <protection locked="0"/>
    </xf>
    <xf numFmtId="0" fontId="7" fillId="5" borderId="6" xfId="0" applyFont="1" applyFill="1" applyBorder="1" applyAlignment="1" applyProtection="1">
      <alignment horizontal="left" vertical="center" wrapText="1"/>
      <protection locked="0"/>
    </xf>
    <xf numFmtId="49" fontId="0" fillId="5" borderId="23" xfId="0" applyNumberFormat="1" applyFill="1" applyBorder="1" applyAlignment="1" applyProtection="1">
      <alignment horizontal="left" vertical="top" wrapText="1"/>
      <protection locked="0"/>
    </xf>
    <xf numFmtId="49" fontId="0" fillId="5" borderId="24" xfId="0" applyNumberFormat="1" applyFill="1" applyBorder="1" applyAlignment="1" applyProtection="1">
      <alignment horizontal="left" vertical="top" wrapText="1"/>
      <protection locked="0"/>
    </xf>
    <xf numFmtId="2" fontId="0" fillId="5" borderId="24" xfId="0" applyNumberFormat="1" applyFill="1" applyBorder="1" applyAlignment="1" applyProtection="1">
      <alignment horizontal="center" vertical="center"/>
      <protection locked="0"/>
    </xf>
    <xf numFmtId="0" fontId="0" fillId="5" borderId="24" xfId="0" applyFill="1" applyBorder="1" applyProtection="1">
      <protection locked="0"/>
    </xf>
    <xf numFmtId="0" fontId="0" fillId="0" borderId="25" xfId="0" applyBorder="1"/>
    <xf numFmtId="49" fontId="0" fillId="5" borderId="2" xfId="0" applyNumberFormat="1" applyFill="1" applyBorder="1" applyAlignment="1" applyProtection="1">
      <alignment horizontal="left" vertical="top" wrapText="1"/>
      <protection locked="0"/>
    </xf>
    <xf numFmtId="49" fontId="0" fillId="5" borderId="10" xfId="0" applyNumberFormat="1" applyFill="1" applyBorder="1" applyAlignment="1" applyProtection="1">
      <alignment horizontal="center" vertical="top" wrapText="1"/>
      <protection locked="0"/>
    </xf>
    <xf numFmtId="49" fontId="0" fillId="5" borderId="11" xfId="0" applyNumberFormat="1" applyFill="1" applyBorder="1" applyAlignment="1" applyProtection="1">
      <alignment horizontal="center" vertical="top" wrapText="1"/>
      <protection locked="0"/>
    </xf>
    <xf numFmtId="49" fontId="0" fillId="5" borderId="3" xfId="0" applyNumberFormat="1" applyFill="1" applyBorder="1" applyAlignment="1" applyProtection="1">
      <alignment horizontal="center" vertical="top" wrapText="1"/>
      <protection locked="0"/>
    </xf>
    <xf numFmtId="2" fontId="0" fillId="5" borderId="2" xfId="0" applyNumberFormat="1" applyFill="1" applyBorder="1" applyAlignment="1" applyProtection="1">
      <alignment horizontal="center" vertical="center"/>
      <protection locked="0"/>
    </xf>
    <xf numFmtId="0" fontId="0" fillId="5" borderId="2" xfId="0" applyFill="1" applyBorder="1" applyProtection="1">
      <protection locked="0"/>
    </xf>
    <xf numFmtId="49" fontId="0" fillId="5" borderId="7" xfId="0" applyNumberFormat="1" applyFill="1" applyBorder="1" applyAlignment="1" applyProtection="1">
      <alignment horizontal="center" vertical="top" wrapText="1"/>
      <protection locked="0"/>
    </xf>
    <xf numFmtId="49" fontId="0" fillId="5" borderId="9" xfId="0" applyNumberFormat="1" applyFill="1" applyBorder="1" applyAlignment="1" applyProtection="1">
      <alignment horizontal="center" vertical="top" wrapText="1"/>
      <protection locked="0"/>
    </xf>
    <xf numFmtId="49" fontId="0" fillId="5" borderId="8" xfId="0" applyNumberFormat="1" applyFill="1" applyBorder="1" applyAlignment="1" applyProtection="1">
      <alignment horizontal="center" vertical="top" wrapText="1"/>
      <protection locked="0"/>
    </xf>
    <xf numFmtId="49" fontId="0" fillId="5" borderId="28" xfId="0" applyNumberFormat="1" applyFill="1" applyBorder="1" applyAlignment="1" applyProtection="1">
      <alignment horizontal="center" vertical="top" wrapText="1"/>
      <protection locked="0"/>
    </xf>
    <xf numFmtId="49" fontId="0" fillId="5" borderId="29" xfId="0" applyNumberFormat="1" applyFill="1" applyBorder="1" applyAlignment="1" applyProtection="1">
      <alignment horizontal="center" vertical="top" wrapText="1"/>
      <protection locked="0"/>
    </xf>
    <xf numFmtId="49" fontId="0" fillId="5" borderId="23" xfId="0" applyNumberFormat="1" applyFill="1" applyBorder="1" applyAlignment="1" applyProtection="1">
      <alignment horizontal="center" vertical="top" wrapText="1"/>
      <protection locked="0"/>
    </xf>
    <xf numFmtId="49" fontId="0" fillId="5" borderId="30" xfId="0" applyNumberFormat="1" applyFill="1" applyBorder="1" applyAlignment="1" applyProtection="1">
      <alignment horizontal="center" vertical="top" wrapText="1"/>
      <protection locked="0"/>
    </xf>
    <xf numFmtId="49" fontId="0" fillId="5" borderId="31" xfId="0" applyNumberFormat="1" applyFill="1" applyBorder="1" applyAlignment="1" applyProtection="1">
      <alignment horizontal="center" vertical="top" wrapText="1"/>
      <protection locked="0"/>
    </xf>
    <xf numFmtId="49" fontId="0" fillId="5" borderId="32" xfId="0" applyNumberFormat="1" applyFill="1" applyBorder="1" applyAlignment="1" applyProtection="1">
      <alignment horizontal="center" vertical="top" wrapText="1"/>
      <protection locked="0"/>
    </xf>
    <xf numFmtId="49" fontId="0" fillId="5" borderId="33" xfId="0" applyNumberFormat="1" applyFill="1" applyBorder="1" applyAlignment="1" applyProtection="1">
      <alignment horizontal="center" vertical="top" wrapText="1"/>
      <protection locked="0"/>
    </xf>
    <xf numFmtId="49" fontId="0" fillId="5" borderId="25" xfId="0" applyNumberFormat="1" applyFill="1" applyBorder="1" applyAlignment="1" applyProtection="1">
      <alignment horizontal="center" vertical="top" wrapText="1"/>
      <protection locked="0"/>
    </xf>
    <xf numFmtId="49" fontId="0" fillId="5" borderId="34" xfId="0" applyNumberFormat="1" applyFill="1" applyBorder="1" applyAlignment="1" applyProtection="1">
      <alignment horizontal="center" vertical="top" wrapText="1"/>
      <protection locked="0"/>
    </xf>
    <xf numFmtId="2" fontId="0" fillId="5" borderId="26" xfId="0" applyNumberFormat="1" applyFill="1" applyBorder="1" applyAlignment="1" applyProtection="1">
      <alignment horizontal="center" vertical="center"/>
      <protection locked="0"/>
    </xf>
    <xf numFmtId="0" fontId="0" fillId="5" borderId="26" xfId="0" applyFill="1" applyBorder="1" applyProtection="1">
      <protection locked="0"/>
    </xf>
    <xf numFmtId="0" fontId="7" fillId="5" borderId="32" xfId="0" applyFont="1" applyFill="1" applyBorder="1" applyAlignment="1" applyProtection="1">
      <alignment horizontal="left" vertical="center" wrapText="1"/>
      <protection locked="0"/>
    </xf>
    <xf numFmtId="49" fontId="0" fillId="5" borderId="26" xfId="0" applyNumberFormat="1" applyFill="1" applyBorder="1" applyAlignment="1" applyProtection="1">
      <alignment horizontal="left" vertical="top" wrapText="1"/>
      <protection locked="0"/>
    </xf>
    <xf numFmtId="0" fontId="0" fillId="0" borderId="33" xfId="0" applyBorder="1"/>
    <xf numFmtId="0" fontId="3" fillId="0" borderId="2" xfId="0" applyFont="1" applyBorder="1" applyAlignment="1" applyProtection="1">
      <alignment vertical="center"/>
      <protection locked="0"/>
    </xf>
    <xf numFmtId="2" fontId="3" fillId="3" borderId="2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49" fontId="0" fillId="5" borderId="1" xfId="0" applyNumberFormat="1" applyFill="1" applyBorder="1" applyAlignment="1" applyProtection="1">
      <alignment horizontal="center" vertical="top" wrapText="1"/>
      <protection locked="0"/>
    </xf>
    <xf numFmtId="0" fontId="12" fillId="0" borderId="20" xfId="0" applyFont="1" applyBorder="1" applyAlignment="1">
      <alignment vertical="center" wrapText="1"/>
    </xf>
    <xf numFmtId="0" fontId="0" fillId="0" borderId="14" xfId="0" applyBorder="1"/>
    <xf numFmtId="0" fontId="12" fillId="2" borderId="20" xfId="0" applyFont="1" applyFill="1" applyBorder="1" applyAlignment="1">
      <alignment vertical="center" wrapText="1"/>
    </xf>
    <xf numFmtId="0" fontId="0" fillId="0" borderId="36" xfId="0" applyBorder="1"/>
    <xf numFmtId="0" fontId="0" fillId="0" borderId="37" xfId="0" applyBorder="1"/>
    <xf numFmtId="0" fontId="14" fillId="2" borderId="0" xfId="0" applyFont="1" applyFill="1"/>
    <xf numFmtId="0" fontId="15" fillId="2" borderId="46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/>
    </xf>
    <xf numFmtId="0" fontId="15" fillId="2" borderId="5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/>
    </xf>
    <xf numFmtId="0" fontId="12" fillId="2" borderId="4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vertical="center"/>
    </xf>
    <xf numFmtId="0" fontId="12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2" borderId="39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0" fillId="2" borderId="41" xfId="0" applyFill="1" applyBorder="1"/>
    <xf numFmtId="0" fontId="0" fillId="2" borderId="42" xfId="0" applyFill="1" applyBorder="1"/>
    <xf numFmtId="0" fontId="15" fillId="2" borderId="44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0" fillId="2" borderId="0" xfId="0" applyFill="1"/>
    <xf numFmtId="0" fontId="14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4" fillId="2" borderId="38" xfId="0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5" borderId="7" xfId="0" applyNumberFormat="1" applyFill="1" applyBorder="1" applyAlignment="1" applyProtection="1">
      <alignment horizontal="center" vertical="top" wrapText="1"/>
      <protection locked="0"/>
    </xf>
    <xf numFmtId="49" fontId="0" fillId="5" borderId="8" xfId="0" applyNumberFormat="1" applyFill="1" applyBorder="1" applyAlignment="1" applyProtection="1">
      <alignment horizontal="center" vertical="top" wrapText="1"/>
      <protection locked="0"/>
    </xf>
    <xf numFmtId="49" fontId="0" fillId="5" borderId="9" xfId="0" applyNumberForma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/>
      <protection locked="0"/>
    </xf>
    <xf numFmtId="49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 wrapText="1"/>
    </xf>
    <xf numFmtId="49" fontId="0" fillId="5" borderId="28" xfId="0" applyNumberFormat="1" applyFill="1" applyBorder="1" applyAlignment="1" applyProtection="1">
      <alignment horizontal="center" vertical="top" wrapText="1"/>
      <protection locked="0"/>
    </xf>
    <xf numFmtId="49" fontId="0" fillId="5" borderId="29" xfId="0" applyNumberFormat="1" applyFill="1" applyBorder="1" applyAlignment="1" applyProtection="1">
      <alignment horizontal="center" vertical="top" wrapText="1"/>
      <protection locked="0"/>
    </xf>
    <xf numFmtId="49" fontId="0" fillId="5" borderId="23" xfId="0" applyNumberFormat="1" applyFill="1" applyBorder="1" applyAlignment="1" applyProtection="1">
      <alignment horizontal="center" vertical="top" wrapText="1"/>
      <protection locked="0"/>
    </xf>
  </cellXfs>
  <cellStyles count="1">
    <cellStyle name="Normál" xfId="0" builtinId="0"/>
  </cellStyles>
  <dxfs count="12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ki2\AppData\Local\Temp\0c3f5c89-f99e-4fe2-9492-f82e5e52013e_Anyagig&#233;ny_2025_26_&#246;sszes_v6.zip.13e\Anyagig&#233;ny_2025_26_&#246;sszes_v6\elektro_m&#369;szaki\M&#369;szaki_Spec_g&#233;p_10_B_2507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ki2\AppData\Local\Temp\003d64c7-dc4e-477d-8efc-c3d90796dd5c_Anyagig&#233;ny_2025_26_&#246;sszes_v6.zip.d5c\Anyagig&#233;ny_2025_26_&#246;sszes_v6\elektro_m&#369;szaki\M&#369;szaki_Spec_g&#233;p_9_B_2507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_26/Anyagig&#233;ny/Anyagig&#233;ny_2025_26_&#246;sszes_v6/helyesb&#237;tett_%20M&#369;szaki_Elektro_1_9_2_9_B_10_B_2509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segédlet"/>
      <sheetName val="1_Muszaki_10B"/>
      <sheetName val="1_Műszaki_10B_ÖSSZESÍTŐ"/>
      <sheetName val="mennyiségi egység"/>
      <sheetName val="Alapadatok_1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segédlet"/>
      <sheetName val="1_Műszaki_9_B"/>
      <sheetName val="1_Műszaki_9_B_ÖSSZESÍTŐ"/>
      <sheetName val="mennyiségi egység"/>
      <sheetName val="Alapadatok_1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segédlet"/>
      <sheetName val="Műszaki_9_2"/>
      <sheetName val="Műszaki_9_B"/>
      <sheetName val="Műszaki_10_B"/>
      <sheetName val="Műszaki_1_9_2_9B_10B_összesítő"/>
      <sheetName val="mennyiségi egység"/>
      <sheetName val="Alapadatok_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A0B6-5A63-4F3B-9427-0B0BF8112B06}">
  <dimension ref="A1:K26"/>
  <sheetViews>
    <sheetView topLeftCell="A5" workbookViewId="0">
      <selection activeCell="R15" sqref="R15"/>
    </sheetView>
  </sheetViews>
  <sheetFormatPr defaultRowHeight="14.4" x14ac:dyDescent="0.3"/>
  <cols>
    <col min="1" max="1" width="34.6640625" bestFit="1" customWidth="1"/>
    <col min="2" max="2" width="4.6640625" bestFit="1" customWidth="1"/>
    <col min="3" max="3" width="5.6640625" bestFit="1" customWidth="1"/>
    <col min="4" max="4" width="4.6640625" bestFit="1" customWidth="1"/>
    <col min="5" max="5" width="5.6640625" bestFit="1" customWidth="1"/>
    <col min="6" max="6" width="4.6640625" bestFit="1" customWidth="1"/>
    <col min="7" max="7" width="5.6640625" bestFit="1" customWidth="1"/>
    <col min="8" max="8" width="4.6640625" bestFit="1" customWidth="1"/>
    <col min="9" max="9" width="5.6640625" bestFit="1" customWidth="1"/>
    <col min="10" max="10" width="4.6640625" bestFit="1" customWidth="1"/>
    <col min="11" max="11" width="5" bestFit="1" customWidth="1"/>
  </cols>
  <sheetData>
    <row r="1" spans="1:11" ht="15.6" x14ac:dyDescent="0.3">
      <c r="A1" s="201" t="s">
        <v>284</v>
      </c>
      <c r="B1" s="201"/>
      <c r="C1" s="201"/>
      <c r="D1" s="201"/>
      <c r="E1" s="201"/>
      <c r="F1" s="201"/>
      <c r="G1" s="201"/>
      <c r="H1" s="201"/>
      <c r="I1" s="201"/>
      <c r="J1" s="202"/>
      <c r="K1" s="202"/>
    </row>
    <row r="2" spans="1:11" ht="15.6" x14ac:dyDescent="0.3">
      <c r="A2" s="203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5.6" x14ac:dyDescent="0.3">
      <c r="A3" s="204" t="s">
        <v>285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</row>
    <row r="4" spans="1:11" ht="15.6" x14ac:dyDescent="0.3">
      <c r="A4" s="155" t="s">
        <v>286</v>
      </c>
      <c r="B4" s="205" t="s">
        <v>287</v>
      </c>
      <c r="C4" s="205"/>
      <c r="D4" s="205"/>
      <c r="E4" s="205"/>
      <c r="F4" s="205"/>
      <c r="G4" s="205"/>
      <c r="H4" s="205"/>
      <c r="I4" s="205"/>
      <c r="J4" s="205"/>
      <c r="K4" s="205"/>
    </row>
    <row r="5" spans="1:11" ht="15.6" x14ac:dyDescent="0.3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</row>
    <row r="6" spans="1:11" ht="16.2" thickBot="1" x14ac:dyDescent="0.35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</row>
    <row r="7" spans="1:11" x14ac:dyDescent="0.3">
      <c r="A7" s="191" t="s">
        <v>288</v>
      </c>
      <c r="B7" s="194" t="s">
        <v>121</v>
      </c>
      <c r="C7" s="195"/>
      <c r="D7" s="195"/>
      <c r="E7" s="195"/>
      <c r="F7" s="195"/>
      <c r="G7" s="195"/>
      <c r="H7" s="195"/>
      <c r="I7" s="195"/>
      <c r="J7" s="196"/>
      <c r="K7" s="197"/>
    </row>
    <row r="8" spans="1:11" x14ac:dyDescent="0.3">
      <c r="A8" s="192"/>
      <c r="B8" s="198" t="s">
        <v>289</v>
      </c>
      <c r="C8" s="199"/>
      <c r="D8" s="198" t="s">
        <v>290</v>
      </c>
      <c r="E8" s="200"/>
      <c r="F8" s="198" t="s">
        <v>291</v>
      </c>
      <c r="G8" s="200"/>
      <c r="H8" s="199" t="s">
        <v>292</v>
      </c>
      <c r="I8" s="200"/>
      <c r="J8" s="198" t="s">
        <v>293</v>
      </c>
      <c r="K8" s="200"/>
    </row>
    <row r="9" spans="1:11" x14ac:dyDescent="0.3">
      <c r="A9" s="193"/>
      <c r="B9" s="156" t="s">
        <v>294</v>
      </c>
      <c r="C9" s="157" t="s">
        <v>295</v>
      </c>
      <c r="D9" s="158" t="s">
        <v>294</v>
      </c>
      <c r="E9" s="159" t="s">
        <v>295</v>
      </c>
      <c r="F9" s="158" t="s">
        <v>294</v>
      </c>
      <c r="G9" s="159" t="s">
        <v>295</v>
      </c>
      <c r="H9" s="156" t="s">
        <v>294</v>
      </c>
      <c r="I9" s="160" t="s">
        <v>295</v>
      </c>
      <c r="J9" s="158" t="s">
        <v>294</v>
      </c>
      <c r="K9" s="160" t="s">
        <v>295</v>
      </c>
    </row>
    <row r="10" spans="1:11" x14ac:dyDescent="0.3">
      <c r="A10" s="161" t="s">
        <v>296</v>
      </c>
      <c r="B10" s="162">
        <v>2</v>
      </c>
      <c r="C10" s="163">
        <f>36*B10</f>
        <v>72</v>
      </c>
      <c r="D10" s="164">
        <v>2</v>
      </c>
      <c r="E10" s="165">
        <f>D10*36</f>
        <v>72</v>
      </c>
      <c r="F10" s="162">
        <v>1</v>
      </c>
      <c r="G10" s="165">
        <f>F10*36</f>
        <v>36</v>
      </c>
      <c r="H10" s="164">
        <v>1</v>
      </c>
      <c r="I10" s="166">
        <f>H10*36</f>
        <v>36</v>
      </c>
      <c r="J10" s="162"/>
      <c r="K10" s="167"/>
    </row>
    <row r="11" spans="1:11" x14ac:dyDescent="0.3">
      <c r="A11" s="168" t="s">
        <v>297</v>
      </c>
      <c r="B11" s="169">
        <v>2</v>
      </c>
      <c r="C11" s="163">
        <f>36*B11</f>
        <v>72</v>
      </c>
      <c r="D11" s="170">
        <v>3</v>
      </c>
      <c r="E11" s="165">
        <f>D11*36</f>
        <v>108</v>
      </c>
      <c r="F11" s="170">
        <v>3</v>
      </c>
      <c r="G11" s="165">
        <f>F11*36</f>
        <v>108</v>
      </c>
      <c r="H11" s="169">
        <v>3</v>
      </c>
      <c r="I11" s="166">
        <f>H11*36</f>
        <v>108</v>
      </c>
      <c r="J11" s="170"/>
      <c r="K11" s="167"/>
    </row>
    <row r="12" spans="1:11" x14ac:dyDescent="0.3">
      <c r="A12" s="171" t="s">
        <v>298</v>
      </c>
      <c r="B12" s="172">
        <v>4</v>
      </c>
      <c r="C12" s="163">
        <f t="shared" ref="C12:C25" si="0">36*B12</f>
        <v>144</v>
      </c>
      <c r="D12" s="173">
        <v>4</v>
      </c>
      <c r="E12" s="165">
        <f t="shared" ref="E12:E25" si="1">D12*36</f>
        <v>144</v>
      </c>
      <c r="F12" s="173">
        <v>4</v>
      </c>
      <c r="G12" s="165">
        <f t="shared" ref="G12:G25" si="2">F12*36</f>
        <v>144</v>
      </c>
      <c r="H12" s="172">
        <v>4</v>
      </c>
      <c r="I12" s="166">
        <f t="shared" ref="I12:I25" si="3">H12*36</f>
        <v>144</v>
      </c>
      <c r="J12" s="173">
        <v>4</v>
      </c>
      <c r="K12" s="167">
        <f t="shared" ref="K12:K25" si="4">J12*31</f>
        <v>124</v>
      </c>
    </row>
    <row r="13" spans="1:11" x14ac:dyDescent="0.3">
      <c r="A13" s="171" t="s">
        <v>152</v>
      </c>
      <c r="B13" s="172">
        <v>4</v>
      </c>
      <c r="C13" s="163">
        <f t="shared" si="0"/>
        <v>144</v>
      </c>
      <c r="D13" s="173">
        <v>4</v>
      </c>
      <c r="E13" s="165">
        <f t="shared" si="1"/>
        <v>144</v>
      </c>
      <c r="F13" s="173">
        <v>4</v>
      </c>
      <c r="G13" s="165">
        <f t="shared" si="2"/>
        <v>144</v>
      </c>
      <c r="H13" s="172">
        <v>4</v>
      </c>
      <c r="I13" s="166">
        <f t="shared" si="3"/>
        <v>144</v>
      </c>
      <c r="J13" s="173"/>
      <c r="K13" s="167"/>
    </row>
    <row r="14" spans="1:11" x14ac:dyDescent="0.3">
      <c r="A14" s="174" t="s">
        <v>299</v>
      </c>
      <c r="B14" s="172">
        <v>3</v>
      </c>
      <c r="C14" s="163">
        <f t="shared" si="0"/>
        <v>108</v>
      </c>
      <c r="D14" s="173">
        <v>4</v>
      </c>
      <c r="E14" s="165">
        <f t="shared" si="1"/>
        <v>144</v>
      </c>
      <c r="F14" s="173">
        <v>3</v>
      </c>
      <c r="G14" s="165">
        <f t="shared" si="2"/>
        <v>108</v>
      </c>
      <c r="H14" s="172">
        <v>3</v>
      </c>
      <c r="I14" s="166">
        <f t="shared" si="3"/>
        <v>108</v>
      </c>
      <c r="J14" s="173"/>
      <c r="K14" s="167"/>
    </row>
    <row r="15" spans="1:11" x14ac:dyDescent="0.3">
      <c r="A15" s="174" t="s">
        <v>300</v>
      </c>
      <c r="B15" s="172">
        <v>1</v>
      </c>
      <c r="C15" s="163">
        <f t="shared" si="0"/>
        <v>36</v>
      </c>
      <c r="D15" s="173"/>
      <c r="E15" s="165"/>
      <c r="F15" s="173"/>
      <c r="G15" s="165"/>
      <c r="H15" s="172"/>
      <c r="I15" s="166"/>
      <c r="J15" s="173"/>
      <c r="K15" s="167"/>
    </row>
    <row r="16" spans="1:11" x14ac:dyDescent="0.3">
      <c r="A16" s="174" t="s">
        <v>301</v>
      </c>
      <c r="B16" s="172"/>
      <c r="C16" s="163"/>
      <c r="D16" s="173"/>
      <c r="E16" s="165"/>
      <c r="F16" s="173"/>
      <c r="G16" s="165"/>
      <c r="H16" s="172">
        <v>1</v>
      </c>
      <c r="I16" s="166">
        <f t="shared" si="3"/>
        <v>36</v>
      </c>
      <c r="J16" s="173"/>
      <c r="K16" s="167"/>
    </row>
    <row r="17" spans="1:11" x14ac:dyDescent="0.3">
      <c r="A17" s="174" t="s">
        <v>302</v>
      </c>
      <c r="B17" s="172">
        <v>2</v>
      </c>
      <c r="C17" s="163">
        <f t="shared" si="0"/>
        <v>72</v>
      </c>
      <c r="D17" s="173"/>
      <c r="E17" s="165"/>
      <c r="F17" s="173"/>
      <c r="G17" s="165"/>
      <c r="H17" s="172"/>
      <c r="I17" s="166"/>
      <c r="J17" s="173"/>
      <c r="K17" s="167"/>
    </row>
    <row r="18" spans="1:11" x14ac:dyDescent="0.3">
      <c r="A18" s="171" t="s">
        <v>303</v>
      </c>
      <c r="B18" s="172">
        <v>4</v>
      </c>
      <c r="C18" s="163">
        <f t="shared" si="0"/>
        <v>144</v>
      </c>
      <c r="D18" s="173">
        <v>4</v>
      </c>
      <c r="E18" s="165">
        <f t="shared" ref="E18:E19" si="5">D18*36</f>
        <v>144</v>
      </c>
      <c r="F18" s="173">
        <v>3</v>
      </c>
      <c r="G18" s="165">
        <f t="shared" si="2"/>
        <v>108</v>
      </c>
      <c r="H18" s="172">
        <v>3</v>
      </c>
      <c r="I18" s="166">
        <f t="shared" si="3"/>
        <v>108</v>
      </c>
      <c r="J18" s="173"/>
      <c r="K18" s="167"/>
    </row>
    <row r="19" spans="1:11" x14ac:dyDescent="0.3">
      <c r="A19" s="175" t="s">
        <v>304</v>
      </c>
      <c r="B19" s="176">
        <v>1</v>
      </c>
      <c r="C19" s="177">
        <f t="shared" si="0"/>
        <v>36</v>
      </c>
      <c r="D19" s="178">
        <v>1</v>
      </c>
      <c r="E19" s="179">
        <f t="shared" si="5"/>
        <v>36</v>
      </c>
      <c r="F19" s="178">
        <v>1</v>
      </c>
      <c r="G19" s="179">
        <f t="shared" si="2"/>
        <v>36</v>
      </c>
      <c r="H19" s="176">
        <v>1</v>
      </c>
      <c r="I19" s="166">
        <f t="shared" si="3"/>
        <v>36</v>
      </c>
      <c r="J19" s="173">
        <v>1</v>
      </c>
      <c r="K19" s="167">
        <f t="shared" si="4"/>
        <v>31</v>
      </c>
    </row>
    <row r="20" spans="1:11" x14ac:dyDescent="0.3">
      <c r="A20" s="175" t="s">
        <v>305</v>
      </c>
      <c r="B20" s="173">
        <v>3</v>
      </c>
      <c r="C20" s="180">
        <f t="shared" si="0"/>
        <v>108</v>
      </c>
      <c r="D20" s="173"/>
      <c r="E20" s="180"/>
      <c r="F20" s="173"/>
      <c r="G20" s="180"/>
      <c r="H20" s="172"/>
      <c r="I20" s="166"/>
      <c r="J20" s="173"/>
      <c r="K20" s="167"/>
    </row>
    <row r="21" spans="1:11" x14ac:dyDescent="0.3">
      <c r="A21" s="171" t="s">
        <v>306</v>
      </c>
      <c r="B21" s="169">
        <v>1</v>
      </c>
      <c r="C21" s="163">
        <f t="shared" si="0"/>
        <v>36</v>
      </c>
      <c r="D21" s="170">
        <v>2</v>
      </c>
      <c r="E21" s="165">
        <f t="shared" si="1"/>
        <v>72</v>
      </c>
      <c r="F21" s="170">
        <v>1</v>
      </c>
      <c r="G21" s="165">
        <f t="shared" si="2"/>
        <v>36</v>
      </c>
      <c r="H21" s="169"/>
      <c r="I21" s="166"/>
      <c r="J21" s="173"/>
      <c r="K21" s="167"/>
    </row>
    <row r="22" spans="1:11" x14ac:dyDescent="0.3">
      <c r="A22" s="171" t="s">
        <v>309</v>
      </c>
      <c r="B22" s="169"/>
      <c r="C22" s="163"/>
      <c r="D22" s="170">
        <v>1</v>
      </c>
      <c r="E22" s="165">
        <v>36</v>
      </c>
      <c r="F22" s="170"/>
      <c r="G22" s="165"/>
      <c r="H22" s="169"/>
      <c r="I22" s="166"/>
      <c r="J22" s="173"/>
      <c r="K22" s="167"/>
    </row>
    <row r="23" spans="1:11" x14ac:dyDescent="0.3">
      <c r="A23" s="171" t="s">
        <v>310</v>
      </c>
      <c r="B23" s="172"/>
      <c r="C23" s="163"/>
      <c r="D23" s="173"/>
      <c r="E23" s="165"/>
      <c r="F23" s="173"/>
      <c r="G23" s="165"/>
      <c r="H23" s="172"/>
      <c r="I23" s="166"/>
      <c r="J23" s="173">
        <v>5</v>
      </c>
      <c r="K23" s="167">
        <v>155</v>
      </c>
    </row>
    <row r="24" spans="1:11" ht="15" thickBot="1" x14ac:dyDescent="0.35">
      <c r="A24" s="171" t="s">
        <v>307</v>
      </c>
      <c r="B24" s="172">
        <v>7</v>
      </c>
      <c r="C24" s="163">
        <f t="shared" si="0"/>
        <v>252</v>
      </c>
      <c r="D24" s="173">
        <v>9</v>
      </c>
      <c r="E24" s="165">
        <f t="shared" si="1"/>
        <v>324</v>
      </c>
      <c r="F24" s="173">
        <v>14</v>
      </c>
      <c r="G24" s="165">
        <f t="shared" si="2"/>
        <v>504</v>
      </c>
      <c r="H24" s="172">
        <v>14</v>
      </c>
      <c r="I24" s="181">
        <f t="shared" si="3"/>
        <v>504</v>
      </c>
      <c r="J24" s="178">
        <v>24</v>
      </c>
      <c r="K24" s="182">
        <f t="shared" si="4"/>
        <v>744</v>
      </c>
    </row>
    <row r="25" spans="1:11" ht="15.6" thickTop="1" thickBot="1" x14ac:dyDescent="0.35">
      <c r="A25" s="183" t="s">
        <v>308</v>
      </c>
      <c r="B25" s="184">
        <f>SUM(B10:B24)</f>
        <v>34</v>
      </c>
      <c r="C25" s="185">
        <f t="shared" si="0"/>
        <v>1224</v>
      </c>
      <c r="D25" s="184">
        <f>SUM(D10:D24)</f>
        <v>34</v>
      </c>
      <c r="E25" s="186">
        <f t="shared" si="1"/>
        <v>1224</v>
      </c>
      <c r="F25" s="184">
        <f>SUM(F10:F24)</f>
        <v>34</v>
      </c>
      <c r="G25" s="186">
        <f t="shared" si="2"/>
        <v>1224</v>
      </c>
      <c r="H25" s="187">
        <f>SUM(H10:H24)</f>
        <v>34</v>
      </c>
      <c r="I25" s="186">
        <f t="shared" si="3"/>
        <v>1224</v>
      </c>
      <c r="J25" s="184">
        <f>SUM(J10:J24)</f>
        <v>34</v>
      </c>
      <c r="K25" s="188">
        <f t="shared" si="4"/>
        <v>1054</v>
      </c>
    </row>
    <row r="26" spans="1:11" ht="15.6" x14ac:dyDescent="0.3">
      <c r="A26" s="189"/>
      <c r="B26" s="190"/>
      <c r="C26" s="190"/>
      <c r="D26" s="190"/>
      <c r="E26" s="190"/>
      <c r="F26" s="190"/>
      <c r="G26" s="190"/>
      <c r="H26" s="190"/>
      <c r="I26" s="189"/>
      <c r="J26" s="190"/>
    </row>
  </sheetData>
  <mergeCells count="13">
    <mergeCell ref="A6:K6"/>
    <mergeCell ref="A1:K1"/>
    <mergeCell ref="A2:K2"/>
    <mergeCell ref="A3:K3"/>
    <mergeCell ref="B4:K4"/>
    <mergeCell ref="A5:K5"/>
    <mergeCell ref="A7:A9"/>
    <mergeCell ref="B7:K7"/>
    <mergeCell ref="B8:C8"/>
    <mergeCell ref="D8:E8"/>
    <mergeCell ref="F8:G8"/>
    <mergeCell ref="H8:I8"/>
    <mergeCell ref="J8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E95D-A58E-4A7A-A9B4-7C16157999F7}">
  <dimension ref="A1:P71"/>
  <sheetViews>
    <sheetView workbookViewId="0">
      <selection activeCell="S13" sqref="S13"/>
    </sheetView>
  </sheetViews>
  <sheetFormatPr defaultRowHeight="14.4" x14ac:dyDescent="0.3"/>
  <cols>
    <col min="2" max="2" width="22.6640625" bestFit="1" customWidth="1"/>
  </cols>
  <sheetData>
    <row r="1" spans="1:16" x14ac:dyDescent="0.3">
      <c r="A1" s="4"/>
      <c r="B1" s="4"/>
      <c r="C1" s="212" t="s">
        <v>1</v>
      </c>
      <c r="D1" s="212"/>
      <c r="E1" s="212" t="s">
        <v>2</v>
      </c>
      <c r="F1" s="212"/>
      <c r="G1" s="212" t="s">
        <v>5</v>
      </c>
      <c r="H1" s="212"/>
      <c r="I1" s="212"/>
      <c r="J1" s="212" t="s">
        <v>18</v>
      </c>
      <c r="K1" s="212"/>
      <c r="L1" s="212"/>
      <c r="M1" s="212" t="s">
        <v>19</v>
      </c>
      <c r="N1" s="212"/>
      <c r="O1" s="212"/>
      <c r="P1" s="209" t="s">
        <v>6</v>
      </c>
    </row>
    <row r="2" spans="1:16" ht="43.8" thickBot="1" x14ac:dyDescent="0.35">
      <c r="A2" s="4"/>
      <c r="B2" s="5"/>
      <c r="C2" s="2" t="s">
        <v>3</v>
      </c>
      <c r="D2" s="11" t="s">
        <v>17</v>
      </c>
      <c r="E2" s="2" t="s">
        <v>3</v>
      </c>
      <c r="F2" s="11" t="s">
        <v>16</v>
      </c>
      <c r="G2" s="1" t="s">
        <v>3</v>
      </c>
      <c r="H2" s="1" t="s">
        <v>4</v>
      </c>
      <c r="I2" s="11" t="s">
        <v>11</v>
      </c>
      <c r="J2" s="1" t="s">
        <v>3</v>
      </c>
      <c r="K2" s="1" t="s">
        <v>4</v>
      </c>
      <c r="L2" s="11" t="s">
        <v>20</v>
      </c>
      <c r="M2" s="1" t="s">
        <v>3</v>
      </c>
      <c r="N2" s="1" t="s">
        <v>4</v>
      </c>
      <c r="O2" s="11" t="s">
        <v>21</v>
      </c>
      <c r="P2" s="210"/>
    </row>
    <row r="3" spans="1:16" ht="15" customHeight="1" thickTop="1" x14ac:dyDescent="0.3">
      <c r="A3" s="209" t="s">
        <v>27</v>
      </c>
      <c r="B3" s="1" t="s">
        <v>29</v>
      </c>
      <c r="C3" s="3">
        <v>60</v>
      </c>
      <c r="D3" s="8" t="s">
        <v>12</v>
      </c>
      <c r="E3" s="3">
        <v>132</v>
      </c>
      <c r="F3" s="8" t="s">
        <v>12</v>
      </c>
      <c r="G3" s="3">
        <v>0</v>
      </c>
      <c r="H3" s="3">
        <v>0</v>
      </c>
      <c r="I3" s="8" t="s">
        <v>12</v>
      </c>
      <c r="J3" s="3">
        <v>0</v>
      </c>
      <c r="K3" s="3">
        <v>0</v>
      </c>
      <c r="L3" s="8" t="s">
        <v>12</v>
      </c>
      <c r="M3" s="3">
        <v>0</v>
      </c>
      <c r="N3" s="3">
        <v>0</v>
      </c>
      <c r="O3" s="8" t="s">
        <v>12</v>
      </c>
      <c r="P3" s="211">
        <f>SUM(D8,F8,I8,L8,O8,N8)</f>
        <v>192</v>
      </c>
    </row>
    <row r="4" spans="1:16" x14ac:dyDescent="0.3">
      <c r="A4" s="209"/>
      <c r="B4" s="1" t="s">
        <v>7</v>
      </c>
      <c r="C4" s="1">
        <v>0</v>
      </c>
      <c r="D4" s="8">
        <f>SUM(C3:C8)</f>
        <v>60</v>
      </c>
      <c r="E4" s="1">
        <v>0</v>
      </c>
      <c r="F4" s="8">
        <f>SUM(E3:E8)</f>
        <v>132</v>
      </c>
      <c r="G4" s="1">
        <v>0</v>
      </c>
      <c r="H4" s="1">
        <v>0</v>
      </c>
      <c r="I4" s="8">
        <f>SUM(G3:G8)</f>
        <v>0</v>
      </c>
      <c r="J4" s="1">
        <v>0</v>
      </c>
      <c r="K4" s="1">
        <v>0</v>
      </c>
      <c r="L4" s="8">
        <f>SUM(J3:J8)</f>
        <v>0</v>
      </c>
      <c r="M4" s="1">
        <v>0</v>
      </c>
      <c r="N4" s="1">
        <v>0</v>
      </c>
      <c r="O4" s="8">
        <f>SUM(M3:M8)</f>
        <v>0</v>
      </c>
      <c r="P4" s="212"/>
    </row>
    <row r="5" spans="1:16" x14ac:dyDescent="0.3">
      <c r="A5" s="209"/>
      <c r="B5" s="1" t="s">
        <v>8</v>
      </c>
      <c r="C5" s="3">
        <v>0</v>
      </c>
      <c r="D5" s="9" t="s">
        <v>4</v>
      </c>
      <c r="E5" s="3">
        <v>0</v>
      </c>
      <c r="F5" s="9" t="s">
        <v>4</v>
      </c>
      <c r="G5" s="3">
        <v>0</v>
      </c>
      <c r="H5" s="3">
        <v>0</v>
      </c>
      <c r="I5" s="9" t="s">
        <v>4</v>
      </c>
      <c r="J5" s="3">
        <v>0</v>
      </c>
      <c r="K5" s="3">
        <v>0</v>
      </c>
      <c r="L5" s="9" t="s">
        <v>4</v>
      </c>
      <c r="M5" s="3">
        <v>0</v>
      </c>
      <c r="N5" s="3">
        <v>0</v>
      </c>
      <c r="O5" s="9" t="s">
        <v>4</v>
      </c>
      <c r="P5" s="212"/>
    </row>
    <row r="6" spans="1:16" x14ac:dyDescent="0.3">
      <c r="A6" s="209"/>
      <c r="B6" s="1" t="s">
        <v>9</v>
      </c>
      <c r="C6" s="1">
        <v>0</v>
      </c>
      <c r="D6" s="9">
        <v>0</v>
      </c>
      <c r="E6" s="1">
        <v>0</v>
      </c>
      <c r="F6" s="9">
        <v>0</v>
      </c>
      <c r="G6" s="1">
        <v>0</v>
      </c>
      <c r="H6" s="1">
        <v>0</v>
      </c>
      <c r="I6" s="9">
        <f>SUM(H3:H8)</f>
        <v>0</v>
      </c>
      <c r="J6" s="1">
        <v>0</v>
      </c>
      <c r="K6" s="1">
        <v>0</v>
      </c>
      <c r="L6" s="9">
        <f>SUM(K3:K8)</f>
        <v>0</v>
      </c>
      <c r="M6" s="1">
        <v>0</v>
      </c>
      <c r="N6" s="1">
        <v>0</v>
      </c>
      <c r="O6" s="9">
        <f>SUM(N3:N8)</f>
        <v>0</v>
      </c>
      <c r="P6" s="212"/>
    </row>
    <row r="7" spans="1:16" x14ac:dyDescent="0.3">
      <c r="A7" s="209"/>
      <c r="B7" s="1" t="s">
        <v>10</v>
      </c>
      <c r="C7" s="3">
        <v>0</v>
      </c>
      <c r="D7" s="9" t="s">
        <v>22</v>
      </c>
      <c r="E7" s="3">
        <v>0</v>
      </c>
      <c r="F7" s="9" t="s">
        <v>23</v>
      </c>
      <c r="G7" s="3">
        <v>0</v>
      </c>
      <c r="H7" s="3">
        <v>0</v>
      </c>
      <c r="I7" s="9" t="s">
        <v>24</v>
      </c>
      <c r="J7" s="3">
        <v>0</v>
      </c>
      <c r="K7" s="3">
        <v>0</v>
      </c>
      <c r="L7" s="9" t="s">
        <v>25</v>
      </c>
      <c r="M7" s="3">
        <v>0</v>
      </c>
      <c r="N7" s="3">
        <v>0</v>
      </c>
      <c r="O7" s="9" t="s">
        <v>15</v>
      </c>
      <c r="P7" s="212"/>
    </row>
    <row r="8" spans="1:16" ht="15" thickBot="1" x14ac:dyDescent="0.35">
      <c r="A8" s="210"/>
      <c r="B8" s="1" t="s">
        <v>13</v>
      </c>
      <c r="C8" s="6">
        <v>0</v>
      </c>
      <c r="D8" s="10">
        <f>SUM(D4,D6)</f>
        <v>60</v>
      </c>
      <c r="E8" s="6">
        <v>0</v>
      </c>
      <c r="F8" s="10">
        <f>SUM(F4,F6)</f>
        <v>132</v>
      </c>
      <c r="G8" s="6">
        <v>0</v>
      </c>
      <c r="H8" s="6">
        <v>0</v>
      </c>
      <c r="I8" s="10">
        <f>SUM(I4,I6)</f>
        <v>0</v>
      </c>
      <c r="J8" s="6">
        <v>0</v>
      </c>
      <c r="K8" s="6">
        <v>0</v>
      </c>
      <c r="L8" s="10">
        <f>SUM(L4,L6)</f>
        <v>0</v>
      </c>
      <c r="M8" s="6">
        <v>0</v>
      </c>
      <c r="N8" s="6">
        <v>0</v>
      </c>
      <c r="O8" s="10">
        <f>SUM(O4,O6)</f>
        <v>0</v>
      </c>
      <c r="P8" s="213"/>
    </row>
    <row r="9" spans="1:16" ht="15" customHeight="1" thickTop="1" x14ac:dyDescent="0.3">
      <c r="A9" s="208" t="s">
        <v>28</v>
      </c>
      <c r="B9" s="7" t="s">
        <v>29</v>
      </c>
      <c r="C9" s="3">
        <v>48</v>
      </c>
      <c r="D9" s="8" t="s">
        <v>12</v>
      </c>
      <c r="E9" s="3">
        <v>48</v>
      </c>
      <c r="F9" s="8" t="s">
        <v>12</v>
      </c>
      <c r="G9" s="3">
        <v>0</v>
      </c>
      <c r="H9" s="3">
        <v>0</v>
      </c>
      <c r="I9" s="8" t="s">
        <v>12</v>
      </c>
      <c r="J9" s="3">
        <v>0</v>
      </c>
      <c r="K9" s="3">
        <v>0</v>
      </c>
      <c r="L9" s="8" t="s">
        <v>12</v>
      </c>
      <c r="M9" s="3">
        <v>0</v>
      </c>
      <c r="N9" s="3">
        <v>0</v>
      </c>
      <c r="O9" s="8" t="s">
        <v>12</v>
      </c>
      <c r="P9" s="211">
        <f>SUM(D14,F14,I14,L14,O14,N14)</f>
        <v>96</v>
      </c>
    </row>
    <row r="10" spans="1:16" x14ac:dyDescent="0.3">
      <c r="A10" s="209"/>
      <c r="B10" s="1" t="s">
        <v>7</v>
      </c>
      <c r="C10" s="1">
        <v>0</v>
      </c>
      <c r="D10" s="8">
        <f>SUM(C9:C14)</f>
        <v>48</v>
      </c>
      <c r="E10" s="1">
        <v>0</v>
      </c>
      <c r="F10" s="8">
        <f>SUM(E9:E14)</f>
        <v>48</v>
      </c>
      <c r="G10" s="1">
        <v>0</v>
      </c>
      <c r="H10" s="1">
        <v>0</v>
      </c>
      <c r="I10" s="8">
        <f>SUM(G9:G14)</f>
        <v>0</v>
      </c>
      <c r="J10" s="1">
        <v>0</v>
      </c>
      <c r="K10" s="1">
        <v>0</v>
      </c>
      <c r="L10" s="8">
        <f>SUM(J9:J14)</f>
        <v>0</v>
      </c>
      <c r="M10" s="1">
        <v>0</v>
      </c>
      <c r="N10" s="1">
        <v>0</v>
      </c>
      <c r="O10" s="8">
        <f>SUM(M9:M14)</f>
        <v>0</v>
      </c>
      <c r="P10" s="212"/>
    </row>
    <row r="11" spans="1:16" x14ac:dyDescent="0.3">
      <c r="A11" s="209"/>
      <c r="B11" s="1" t="s">
        <v>8</v>
      </c>
      <c r="C11" s="3">
        <v>0</v>
      </c>
      <c r="D11" s="9" t="s">
        <v>4</v>
      </c>
      <c r="E11" s="3">
        <v>0</v>
      </c>
      <c r="F11" s="9" t="s">
        <v>4</v>
      </c>
      <c r="G11" s="3">
        <v>0</v>
      </c>
      <c r="H11" s="3">
        <v>0</v>
      </c>
      <c r="I11" s="9" t="s">
        <v>4</v>
      </c>
      <c r="J11" s="3">
        <v>0</v>
      </c>
      <c r="K11" s="3">
        <v>0</v>
      </c>
      <c r="L11" s="9" t="s">
        <v>4</v>
      </c>
      <c r="M11" s="3">
        <v>0</v>
      </c>
      <c r="N11" s="3">
        <v>0</v>
      </c>
      <c r="O11" s="9" t="s">
        <v>4</v>
      </c>
      <c r="P11" s="212"/>
    </row>
    <row r="12" spans="1:16" x14ac:dyDescent="0.3">
      <c r="A12" s="209"/>
      <c r="B12" s="3" t="s">
        <v>9</v>
      </c>
      <c r="C12" s="1">
        <v>0</v>
      </c>
      <c r="D12" s="9">
        <v>0</v>
      </c>
      <c r="E12" s="1">
        <v>0</v>
      </c>
      <c r="F12" s="9">
        <v>0</v>
      </c>
      <c r="G12" s="1">
        <v>0</v>
      </c>
      <c r="H12" s="1">
        <v>0</v>
      </c>
      <c r="I12" s="9">
        <f>SUM(H9:H14)</f>
        <v>0</v>
      </c>
      <c r="J12" s="1">
        <v>0</v>
      </c>
      <c r="K12" s="1">
        <v>0</v>
      </c>
      <c r="L12" s="9">
        <f>SUM(K9:K14)</f>
        <v>0</v>
      </c>
      <c r="M12" s="1">
        <v>0</v>
      </c>
      <c r="N12" s="1">
        <v>0</v>
      </c>
      <c r="O12" s="9">
        <f>SUM(N9:N14)</f>
        <v>0</v>
      </c>
      <c r="P12" s="212"/>
    </row>
    <row r="13" spans="1:16" x14ac:dyDescent="0.3">
      <c r="A13" s="209"/>
      <c r="B13" s="1" t="s">
        <v>10</v>
      </c>
      <c r="C13" s="3">
        <v>0</v>
      </c>
      <c r="D13" s="9" t="s">
        <v>22</v>
      </c>
      <c r="E13" s="3">
        <v>0</v>
      </c>
      <c r="F13" s="9" t="s">
        <v>23</v>
      </c>
      <c r="G13" s="3">
        <v>0</v>
      </c>
      <c r="H13" s="3">
        <v>0</v>
      </c>
      <c r="I13" s="9" t="s">
        <v>24</v>
      </c>
      <c r="J13" s="3">
        <v>0</v>
      </c>
      <c r="K13" s="3">
        <v>0</v>
      </c>
      <c r="L13" s="9" t="s">
        <v>14</v>
      </c>
      <c r="M13" s="3">
        <v>0</v>
      </c>
      <c r="N13" s="3">
        <v>0</v>
      </c>
      <c r="O13" s="9" t="s">
        <v>26</v>
      </c>
      <c r="P13" s="212"/>
    </row>
    <row r="14" spans="1:16" ht="15" thickBot="1" x14ac:dyDescent="0.35">
      <c r="A14" s="210"/>
      <c r="B14" s="1" t="s">
        <v>13</v>
      </c>
      <c r="C14" s="6">
        <v>0</v>
      </c>
      <c r="D14" s="10">
        <f>SUM(D10,D12)</f>
        <v>48</v>
      </c>
      <c r="E14" s="6">
        <v>0</v>
      </c>
      <c r="F14" s="10">
        <f>SUM(F10,F12)</f>
        <v>48</v>
      </c>
      <c r="G14" s="6">
        <v>0</v>
      </c>
      <c r="H14" s="6">
        <v>0</v>
      </c>
      <c r="I14" s="10">
        <f>SUM(I10,I12)</f>
        <v>0</v>
      </c>
      <c r="J14" s="6">
        <v>0</v>
      </c>
      <c r="K14" s="6">
        <v>0</v>
      </c>
      <c r="L14" s="10">
        <f>SUM(L10,L12)</f>
        <v>0</v>
      </c>
      <c r="M14" s="6">
        <v>0</v>
      </c>
      <c r="N14" s="6">
        <v>0</v>
      </c>
      <c r="O14" s="10">
        <f>SUM(O10,O12)</f>
        <v>0</v>
      </c>
      <c r="P14" s="213"/>
    </row>
    <row r="15" spans="1:16" ht="15" thickTop="1" x14ac:dyDescent="0.3">
      <c r="A15" s="214" t="s">
        <v>139</v>
      </c>
      <c r="B15" s="7" t="s">
        <v>144</v>
      </c>
      <c r="C15" s="3">
        <v>27</v>
      </c>
      <c r="D15" s="8" t="s">
        <v>12</v>
      </c>
      <c r="E15" s="3">
        <v>0</v>
      </c>
      <c r="F15" s="8" t="s">
        <v>12</v>
      </c>
      <c r="G15" s="3">
        <v>0</v>
      </c>
      <c r="H15" s="3">
        <v>0</v>
      </c>
      <c r="I15" s="8" t="s">
        <v>12</v>
      </c>
      <c r="J15" s="3">
        <v>0</v>
      </c>
      <c r="K15" s="3">
        <v>0</v>
      </c>
      <c r="L15" s="8" t="s">
        <v>12</v>
      </c>
      <c r="M15" s="3">
        <v>0</v>
      </c>
      <c r="N15" s="3">
        <v>0</v>
      </c>
      <c r="O15" s="8" t="s">
        <v>12</v>
      </c>
      <c r="P15" s="211">
        <f t="shared" ref="P15" si="0">SUM(D20,F20,I20,L20,O20,N20)</f>
        <v>27</v>
      </c>
    </row>
    <row r="16" spans="1:16" x14ac:dyDescent="0.3">
      <c r="A16" s="215"/>
      <c r="B16" s="1" t="s">
        <v>7</v>
      </c>
      <c r="C16" s="1">
        <v>0</v>
      </c>
      <c r="D16" s="8">
        <f>SUM(C15:C20)</f>
        <v>27</v>
      </c>
      <c r="E16" s="1">
        <v>0</v>
      </c>
      <c r="F16" s="8">
        <f>SUM(E15:E20)</f>
        <v>0</v>
      </c>
      <c r="G16" s="1">
        <v>0</v>
      </c>
      <c r="H16" s="1">
        <v>0</v>
      </c>
      <c r="I16" s="8">
        <f>SUM(G15:G20)</f>
        <v>0</v>
      </c>
      <c r="J16" s="1">
        <v>0</v>
      </c>
      <c r="K16" s="1">
        <v>0</v>
      </c>
      <c r="L16" s="8">
        <f>SUM(J15:J20)</f>
        <v>0</v>
      </c>
      <c r="M16" s="1">
        <v>0</v>
      </c>
      <c r="N16" s="1">
        <v>0</v>
      </c>
      <c r="O16" s="8">
        <f>SUM(M15:M20)</f>
        <v>0</v>
      </c>
      <c r="P16" s="212"/>
    </row>
    <row r="17" spans="1:16" ht="15" thickBot="1" x14ac:dyDescent="0.35">
      <c r="A17" s="215"/>
      <c r="B17" s="1" t="s">
        <v>8</v>
      </c>
      <c r="C17" s="3">
        <v>0</v>
      </c>
      <c r="D17" s="9" t="s">
        <v>4</v>
      </c>
      <c r="E17" s="3">
        <v>0</v>
      </c>
      <c r="F17" s="9" t="s">
        <v>4</v>
      </c>
      <c r="G17" s="3">
        <v>0</v>
      </c>
      <c r="H17" s="3">
        <v>0</v>
      </c>
      <c r="I17" s="9" t="s">
        <v>4</v>
      </c>
      <c r="J17" s="3">
        <v>0</v>
      </c>
      <c r="K17" s="3">
        <v>0</v>
      </c>
      <c r="L17" s="9" t="s">
        <v>4</v>
      </c>
      <c r="M17" s="3">
        <v>0</v>
      </c>
      <c r="N17" s="3">
        <v>0</v>
      </c>
      <c r="O17" s="9" t="s">
        <v>4</v>
      </c>
      <c r="P17" s="212"/>
    </row>
    <row r="18" spans="1:16" ht="15" thickTop="1" x14ac:dyDescent="0.3">
      <c r="A18" s="215"/>
      <c r="B18" s="7" t="s">
        <v>9</v>
      </c>
      <c r="C18" s="1">
        <v>0</v>
      </c>
      <c r="D18" s="9">
        <v>0</v>
      </c>
      <c r="E18" s="1">
        <v>0</v>
      </c>
      <c r="F18" s="9">
        <v>0</v>
      </c>
      <c r="G18" s="1">
        <v>0</v>
      </c>
      <c r="H18" s="1">
        <v>0</v>
      </c>
      <c r="I18" s="9">
        <f>SUM(H15:H20)</f>
        <v>0</v>
      </c>
      <c r="J18" s="1">
        <v>0</v>
      </c>
      <c r="K18" s="1">
        <v>0</v>
      </c>
      <c r="L18" s="9">
        <f>SUM(K15:K20)</f>
        <v>0</v>
      </c>
      <c r="M18" s="1">
        <v>0</v>
      </c>
      <c r="N18" s="1">
        <v>0</v>
      </c>
      <c r="O18" s="9">
        <f>SUM(N15:N20)</f>
        <v>0</v>
      </c>
      <c r="P18" s="212"/>
    </row>
    <row r="19" spans="1:16" x14ac:dyDescent="0.3">
      <c r="A19" s="215"/>
      <c r="B19" s="1" t="s">
        <v>10</v>
      </c>
      <c r="C19" s="3">
        <v>0</v>
      </c>
      <c r="D19" s="9" t="s">
        <v>22</v>
      </c>
      <c r="E19" s="3">
        <v>0</v>
      </c>
      <c r="F19" s="9" t="s">
        <v>23</v>
      </c>
      <c r="G19" s="3">
        <v>0</v>
      </c>
      <c r="H19" s="3">
        <v>0</v>
      </c>
      <c r="I19" s="9" t="s">
        <v>24</v>
      </c>
      <c r="J19" s="3">
        <v>0</v>
      </c>
      <c r="K19" s="3">
        <v>0</v>
      </c>
      <c r="L19" s="9" t="s">
        <v>25</v>
      </c>
      <c r="M19" s="3">
        <v>0</v>
      </c>
      <c r="N19" s="3">
        <v>0</v>
      </c>
      <c r="O19" s="9" t="s">
        <v>26</v>
      </c>
      <c r="P19" s="212"/>
    </row>
    <row r="20" spans="1:16" ht="15" thickBot="1" x14ac:dyDescent="0.35">
      <c r="A20" s="216"/>
      <c r="B20" s="1" t="s">
        <v>13</v>
      </c>
      <c r="C20" s="6">
        <v>0</v>
      </c>
      <c r="D20" s="10">
        <f>SUM(D16,D18)</f>
        <v>27</v>
      </c>
      <c r="E20" s="6">
        <v>0</v>
      </c>
      <c r="F20" s="10">
        <f>SUM(F16,F18)</f>
        <v>0</v>
      </c>
      <c r="G20" s="6">
        <v>0</v>
      </c>
      <c r="H20" s="6">
        <v>0</v>
      </c>
      <c r="I20" s="10">
        <f>SUM(I16,I18)</f>
        <v>0</v>
      </c>
      <c r="J20" s="6">
        <v>0</v>
      </c>
      <c r="K20" s="6">
        <v>0</v>
      </c>
      <c r="L20" s="10">
        <f>SUM(L16,L18)</f>
        <v>0</v>
      </c>
      <c r="M20" s="6">
        <v>0</v>
      </c>
      <c r="N20" s="6">
        <v>0</v>
      </c>
      <c r="O20" s="10">
        <f>SUM(O16,O18)</f>
        <v>0</v>
      </c>
      <c r="P20" s="213"/>
    </row>
    <row r="21" spans="1:16" ht="15" thickTop="1" x14ac:dyDescent="0.3">
      <c r="A21" s="208" t="s">
        <v>140</v>
      </c>
      <c r="B21" s="7" t="s">
        <v>144</v>
      </c>
      <c r="C21" s="3">
        <v>45</v>
      </c>
      <c r="D21" s="8" t="s">
        <v>12</v>
      </c>
      <c r="E21" s="3">
        <v>0</v>
      </c>
      <c r="F21" s="8" t="s">
        <v>12</v>
      </c>
      <c r="G21" s="3">
        <v>0</v>
      </c>
      <c r="H21" s="3">
        <v>0</v>
      </c>
      <c r="I21" s="8" t="s">
        <v>12</v>
      </c>
      <c r="J21" s="3">
        <v>0</v>
      </c>
      <c r="K21" s="3">
        <v>0</v>
      </c>
      <c r="L21" s="8" t="s">
        <v>12</v>
      </c>
      <c r="M21" s="3">
        <v>0</v>
      </c>
      <c r="N21" s="3">
        <v>0</v>
      </c>
      <c r="O21" s="8" t="s">
        <v>12</v>
      </c>
      <c r="P21" s="211">
        <f t="shared" ref="P21" si="1">SUM(D26,F26,I26,L26,O26,N26)</f>
        <v>45</v>
      </c>
    </row>
    <row r="22" spans="1:16" x14ac:dyDescent="0.3">
      <c r="A22" s="209"/>
      <c r="B22" s="1" t="s">
        <v>7</v>
      </c>
      <c r="C22" s="1">
        <v>0</v>
      </c>
      <c r="D22" s="8">
        <f>SUM(C21:C26)</f>
        <v>45</v>
      </c>
      <c r="E22" s="1">
        <v>0</v>
      </c>
      <c r="F22" s="8">
        <f>SUM(E21:E26)</f>
        <v>0</v>
      </c>
      <c r="G22" s="1">
        <v>0</v>
      </c>
      <c r="H22" s="1">
        <v>0</v>
      </c>
      <c r="I22" s="8">
        <f>SUM(G21:G26)</f>
        <v>0</v>
      </c>
      <c r="J22" s="1">
        <v>0</v>
      </c>
      <c r="K22" s="1">
        <v>0</v>
      </c>
      <c r="L22" s="8">
        <f>SUM(J21:J26)</f>
        <v>0</v>
      </c>
      <c r="M22" s="1">
        <v>0</v>
      </c>
      <c r="N22" s="1">
        <v>0</v>
      </c>
      <c r="O22" s="8">
        <f>SUM(M21:M26)</f>
        <v>0</v>
      </c>
      <c r="P22" s="212"/>
    </row>
    <row r="23" spans="1:16" ht="15" thickBot="1" x14ac:dyDescent="0.35">
      <c r="A23" s="209"/>
      <c r="B23" s="1" t="s">
        <v>8</v>
      </c>
      <c r="C23" s="3">
        <v>0</v>
      </c>
      <c r="D23" s="9" t="s">
        <v>4</v>
      </c>
      <c r="E23" s="3">
        <v>0</v>
      </c>
      <c r="F23" s="9" t="s">
        <v>4</v>
      </c>
      <c r="G23" s="3">
        <v>0</v>
      </c>
      <c r="H23" s="3">
        <v>0</v>
      </c>
      <c r="I23" s="9" t="s">
        <v>4</v>
      </c>
      <c r="J23" s="3">
        <v>0</v>
      </c>
      <c r="K23" s="3">
        <v>0</v>
      </c>
      <c r="L23" s="9" t="s">
        <v>4</v>
      </c>
      <c r="M23" s="3">
        <v>0</v>
      </c>
      <c r="N23" s="3">
        <v>0</v>
      </c>
      <c r="O23" s="9" t="s">
        <v>4</v>
      </c>
      <c r="P23" s="212"/>
    </row>
    <row r="24" spans="1:16" ht="15" thickTop="1" x14ac:dyDescent="0.3">
      <c r="A24" s="209"/>
      <c r="B24" s="7" t="s">
        <v>9</v>
      </c>
      <c r="C24" s="1">
        <v>0</v>
      </c>
      <c r="D24" s="9">
        <v>0</v>
      </c>
      <c r="E24" s="1">
        <v>0</v>
      </c>
      <c r="F24" s="9">
        <v>0</v>
      </c>
      <c r="G24" s="1">
        <v>0</v>
      </c>
      <c r="H24" s="1">
        <v>0</v>
      </c>
      <c r="I24" s="9">
        <f>SUM(H21:H26)</f>
        <v>0</v>
      </c>
      <c r="J24" s="1">
        <v>0</v>
      </c>
      <c r="K24" s="1">
        <v>0</v>
      </c>
      <c r="L24" s="9">
        <f>SUM(K21:K26)</f>
        <v>0</v>
      </c>
      <c r="M24" s="1">
        <v>0</v>
      </c>
      <c r="N24" s="1">
        <v>0</v>
      </c>
      <c r="O24" s="9">
        <f>SUM(N21:N26)</f>
        <v>0</v>
      </c>
      <c r="P24" s="212"/>
    </row>
    <row r="25" spans="1:16" x14ac:dyDescent="0.3">
      <c r="A25" s="209"/>
      <c r="B25" s="1" t="s">
        <v>10</v>
      </c>
      <c r="C25" s="3">
        <v>0</v>
      </c>
      <c r="D25" s="9" t="s">
        <v>22</v>
      </c>
      <c r="E25" s="3">
        <v>0</v>
      </c>
      <c r="F25" s="9" t="s">
        <v>23</v>
      </c>
      <c r="G25" s="3">
        <v>0</v>
      </c>
      <c r="H25" s="3">
        <v>0</v>
      </c>
      <c r="I25" s="9" t="s">
        <v>24</v>
      </c>
      <c r="J25" s="3">
        <v>0</v>
      </c>
      <c r="K25" s="3">
        <v>0</v>
      </c>
      <c r="L25" s="9" t="s">
        <v>25</v>
      </c>
      <c r="M25" s="3">
        <v>0</v>
      </c>
      <c r="N25" s="3">
        <v>0</v>
      </c>
      <c r="O25" s="9" t="s">
        <v>26</v>
      </c>
      <c r="P25" s="212"/>
    </row>
    <row r="26" spans="1:16" ht="15" thickBot="1" x14ac:dyDescent="0.35">
      <c r="A26" s="210"/>
      <c r="B26" s="1" t="s">
        <v>13</v>
      </c>
      <c r="C26" s="6">
        <v>0</v>
      </c>
      <c r="D26" s="10">
        <f>SUM(D22,D24)</f>
        <v>45</v>
      </c>
      <c r="E26" s="6">
        <v>0</v>
      </c>
      <c r="F26" s="10">
        <f>SUM(F22,F24)</f>
        <v>0</v>
      </c>
      <c r="G26" s="6">
        <v>0</v>
      </c>
      <c r="H26" s="6">
        <v>0</v>
      </c>
      <c r="I26" s="10">
        <f>SUM(I22,I24)</f>
        <v>0</v>
      </c>
      <c r="J26" s="6">
        <v>0</v>
      </c>
      <c r="K26" s="6">
        <v>0</v>
      </c>
      <c r="L26" s="10">
        <f>SUM(L22,L24)</f>
        <v>0</v>
      </c>
      <c r="M26" s="6">
        <v>0</v>
      </c>
      <c r="N26" s="6">
        <v>0</v>
      </c>
      <c r="O26" s="10">
        <f>SUM(O22,O24)</f>
        <v>0</v>
      </c>
      <c r="P26" s="213"/>
    </row>
    <row r="27" spans="1:16" ht="15" thickTop="1" x14ac:dyDescent="0.3">
      <c r="A27" s="208" t="s">
        <v>141</v>
      </c>
      <c r="B27" s="7" t="s">
        <v>144</v>
      </c>
      <c r="C27" s="3">
        <v>32</v>
      </c>
      <c r="D27" s="8" t="s">
        <v>12</v>
      </c>
      <c r="E27" s="3">
        <v>0</v>
      </c>
      <c r="F27" s="8" t="s">
        <v>12</v>
      </c>
      <c r="G27" s="3">
        <v>0</v>
      </c>
      <c r="H27" s="3">
        <v>0</v>
      </c>
      <c r="I27" s="8" t="s">
        <v>12</v>
      </c>
      <c r="J27" s="3">
        <v>0</v>
      </c>
      <c r="K27" s="3">
        <v>0</v>
      </c>
      <c r="L27" s="8" t="s">
        <v>12</v>
      </c>
      <c r="M27" s="3">
        <v>0</v>
      </c>
      <c r="N27" s="3">
        <v>0</v>
      </c>
      <c r="O27" s="8" t="s">
        <v>12</v>
      </c>
      <c r="P27" s="211">
        <f t="shared" ref="P27" si="2">SUM(D32,F32,I32,L32,O32,N32)</f>
        <v>32</v>
      </c>
    </row>
    <row r="28" spans="1:16" x14ac:dyDescent="0.3">
      <c r="A28" s="209"/>
      <c r="B28" s="1" t="s">
        <v>7</v>
      </c>
      <c r="C28" s="1">
        <v>0</v>
      </c>
      <c r="D28" s="8">
        <f>SUM(C27:C32)</f>
        <v>32</v>
      </c>
      <c r="E28" s="1">
        <v>0</v>
      </c>
      <c r="F28" s="8">
        <f>SUM(E27:E32)</f>
        <v>0</v>
      </c>
      <c r="G28" s="1">
        <v>0</v>
      </c>
      <c r="H28" s="1">
        <v>0</v>
      </c>
      <c r="I28" s="8">
        <f>SUM(G27:G32)</f>
        <v>0</v>
      </c>
      <c r="J28" s="1">
        <v>0</v>
      </c>
      <c r="K28" s="1">
        <v>0</v>
      </c>
      <c r="L28" s="8">
        <f>SUM(J27:J32)</f>
        <v>0</v>
      </c>
      <c r="M28" s="1">
        <v>0</v>
      </c>
      <c r="N28" s="1">
        <v>0</v>
      </c>
      <c r="O28" s="8">
        <f>SUM(M27:M32)</f>
        <v>0</v>
      </c>
      <c r="P28" s="212"/>
    </row>
    <row r="29" spans="1:16" ht="15" thickBot="1" x14ac:dyDescent="0.35">
      <c r="A29" s="209"/>
      <c r="B29" s="1" t="s">
        <v>8</v>
      </c>
      <c r="C29" s="3">
        <v>0</v>
      </c>
      <c r="D29" s="9" t="s">
        <v>4</v>
      </c>
      <c r="E29" s="3">
        <v>0</v>
      </c>
      <c r="F29" s="9" t="s">
        <v>4</v>
      </c>
      <c r="G29" s="3">
        <v>0</v>
      </c>
      <c r="H29" s="3">
        <v>0</v>
      </c>
      <c r="I29" s="9" t="s">
        <v>4</v>
      </c>
      <c r="J29" s="3">
        <v>0</v>
      </c>
      <c r="K29" s="3">
        <v>0</v>
      </c>
      <c r="L29" s="9" t="s">
        <v>4</v>
      </c>
      <c r="M29" s="3">
        <v>0</v>
      </c>
      <c r="N29" s="3">
        <v>0</v>
      </c>
      <c r="O29" s="9" t="s">
        <v>4</v>
      </c>
      <c r="P29" s="212"/>
    </row>
    <row r="30" spans="1:16" ht="15" thickTop="1" x14ac:dyDescent="0.3">
      <c r="A30" s="209"/>
      <c r="B30" s="7" t="s">
        <v>9</v>
      </c>
      <c r="C30" s="1">
        <v>0</v>
      </c>
      <c r="D30" s="9">
        <v>0</v>
      </c>
      <c r="E30" s="1">
        <v>0</v>
      </c>
      <c r="F30" s="9">
        <v>0</v>
      </c>
      <c r="G30" s="1">
        <v>0</v>
      </c>
      <c r="H30" s="1">
        <v>0</v>
      </c>
      <c r="I30" s="9">
        <f>SUM(H27:H32)</f>
        <v>0</v>
      </c>
      <c r="J30" s="1">
        <v>0</v>
      </c>
      <c r="K30" s="1">
        <v>0</v>
      </c>
      <c r="L30" s="9">
        <f>SUM(K27:K32)</f>
        <v>0</v>
      </c>
      <c r="M30" s="1">
        <v>0</v>
      </c>
      <c r="N30" s="1">
        <v>0</v>
      </c>
      <c r="O30" s="9">
        <f>SUM(N27:N32)</f>
        <v>0</v>
      </c>
      <c r="P30" s="212"/>
    </row>
    <row r="31" spans="1:16" x14ac:dyDescent="0.3">
      <c r="A31" s="209"/>
      <c r="B31" s="1" t="s">
        <v>10</v>
      </c>
      <c r="C31" s="3">
        <v>0</v>
      </c>
      <c r="D31" s="9" t="s">
        <v>22</v>
      </c>
      <c r="E31" s="3">
        <v>0</v>
      </c>
      <c r="F31" s="9" t="s">
        <v>23</v>
      </c>
      <c r="G31" s="3">
        <v>0</v>
      </c>
      <c r="H31" s="3">
        <v>0</v>
      </c>
      <c r="I31" s="9" t="s">
        <v>24</v>
      </c>
      <c r="J31" s="3">
        <v>0</v>
      </c>
      <c r="K31" s="3">
        <v>0</v>
      </c>
      <c r="L31" s="9" t="s">
        <v>25</v>
      </c>
      <c r="M31" s="3">
        <v>0</v>
      </c>
      <c r="N31" s="3">
        <v>0</v>
      </c>
      <c r="O31" s="9" t="s">
        <v>26</v>
      </c>
      <c r="P31" s="212"/>
    </row>
    <row r="32" spans="1:16" ht="15" thickBot="1" x14ac:dyDescent="0.35">
      <c r="A32" s="210"/>
      <c r="B32" s="1" t="s">
        <v>13</v>
      </c>
      <c r="C32" s="6">
        <v>0</v>
      </c>
      <c r="D32" s="10">
        <f>SUM(D28,D30)</f>
        <v>32</v>
      </c>
      <c r="E32" s="6">
        <v>0</v>
      </c>
      <c r="F32" s="10">
        <f>SUM(F28,F30)</f>
        <v>0</v>
      </c>
      <c r="G32" s="6">
        <v>0</v>
      </c>
      <c r="H32" s="6">
        <v>0</v>
      </c>
      <c r="I32" s="10">
        <f>SUM(I28,I30)</f>
        <v>0</v>
      </c>
      <c r="J32" s="6">
        <v>0</v>
      </c>
      <c r="K32" s="6">
        <v>0</v>
      </c>
      <c r="L32" s="10">
        <f>SUM(L28,L30)</f>
        <v>0</v>
      </c>
      <c r="M32" s="6">
        <v>0</v>
      </c>
      <c r="N32" s="6">
        <v>0</v>
      </c>
      <c r="O32" s="10">
        <f>SUM(O28,O30)</f>
        <v>0</v>
      </c>
      <c r="P32" s="213"/>
    </row>
    <row r="33" spans="1:16" ht="15" thickTop="1" x14ac:dyDescent="0.3">
      <c r="A33" s="208" t="s">
        <v>142</v>
      </c>
      <c r="B33" s="7" t="s">
        <v>144</v>
      </c>
      <c r="C33" s="3">
        <v>16</v>
      </c>
      <c r="D33" s="8" t="s">
        <v>12</v>
      </c>
      <c r="E33" s="3">
        <v>0</v>
      </c>
      <c r="F33" s="8" t="s">
        <v>12</v>
      </c>
      <c r="G33" s="3">
        <v>0</v>
      </c>
      <c r="H33" s="3">
        <v>0</v>
      </c>
      <c r="I33" s="8" t="s">
        <v>12</v>
      </c>
      <c r="J33" s="3">
        <v>0</v>
      </c>
      <c r="K33" s="3">
        <v>0</v>
      </c>
      <c r="L33" s="8" t="s">
        <v>12</v>
      </c>
      <c r="M33" s="3">
        <v>0</v>
      </c>
      <c r="N33" s="3">
        <v>0</v>
      </c>
      <c r="O33" s="8" t="s">
        <v>12</v>
      </c>
      <c r="P33" s="211">
        <f t="shared" ref="P33" si="3">SUM(D38,F38,I38,L38,O38,N38)</f>
        <v>16</v>
      </c>
    </row>
    <row r="34" spans="1:16" x14ac:dyDescent="0.3">
      <c r="A34" s="209"/>
      <c r="B34" s="1" t="s">
        <v>7</v>
      </c>
      <c r="C34" s="1">
        <v>0</v>
      </c>
      <c r="D34" s="8">
        <f>SUM(C33:C38)</f>
        <v>16</v>
      </c>
      <c r="E34" s="1">
        <v>0</v>
      </c>
      <c r="F34" s="8">
        <f>SUM(E33:E38)</f>
        <v>0</v>
      </c>
      <c r="G34" s="1">
        <v>0</v>
      </c>
      <c r="H34" s="1">
        <v>0</v>
      </c>
      <c r="I34" s="8">
        <f>SUM(G33:G38)</f>
        <v>0</v>
      </c>
      <c r="J34" s="1">
        <v>0</v>
      </c>
      <c r="K34" s="1">
        <v>0</v>
      </c>
      <c r="L34" s="8">
        <f>SUM(J33:J38)</f>
        <v>0</v>
      </c>
      <c r="M34" s="1">
        <v>0</v>
      </c>
      <c r="N34" s="1">
        <v>0</v>
      </c>
      <c r="O34" s="8">
        <f>SUM(M33:M38)</f>
        <v>0</v>
      </c>
      <c r="P34" s="212"/>
    </row>
    <row r="35" spans="1:16" ht="15" thickBot="1" x14ac:dyDescent="0.35">
      <c r="A35" s="209"/>
      <c r="B35" s="1" t="s">
        <v>8</v>
      </c>
      <c r="C35" s="3">
        <v>0</v>
      </c>
      <c r="D35" s="9" t="s">
        <v>4</v>
      </c>
      <c r="E35" s="3">
        <v>0</v>
      </c>
      <c r="F35" s="9" t="s">
        <v>4</v>
      </c>
      <c r="G35" s="3">
        <v>0</v>
      </c>
      <c r="H35" s="3">
        <v>0</v>
      </c>
      <c r="I35" s="9" t="s">
        <v>4</v>
      </c>
      <c r="J35" s="3">
        <v>0</v>
      </c>
      <c r="K35" s="3">
        <v>0</v>
      </c>
      <c r="L35" s="9" t="s">
        <v>4</v>
      </c>
      <c r="M35" s="3">
        <v>0</v>
      </c>
      <c r="N35" s="3">
        <v>0</v>
      </c>
      <c r="O35" s="9" t="s">
        <v>4</v>
      </c>
      <c r="P35" s="212"/>
    </row>
    <row r="36" spans="1:16" ht="15" thickTop="1" x14ac:dyDescent="0.3">
      <c r="A36" s="209"/>
      <c r="B36" s="7" t="s">
        <v>9</v>
      </c>
      <c r="C36" s="1">
        <v>0</v>
      </c>
      <c r="D36" s="9">
        <v>0</v>
      </c>
      <c r="E36" s="1">
        <v>0</v>
      </c>
      <c r="F36" s="9">
        <v>0</v>
      </c>
      <c r="G36" s="1">
        <v>0</v>
      </c>
      <c r="H36" s="1">
        <v>0</v>
      </c>
      <c r="I36" s="9">
        <f>SUM(H33:H38)</f>
        <v>0</v>
      </c>
      <c r="J36" s="1">
        <v>0</v>
      </c>
      <c r="K36" s="1">
        <v>0</v>
      </c>
      <c r="L36" s="9">
        <f>SUM(K33:K38)</f>
        <v>0</v>
      </c>
      <c r="M36" s="1">
        <v>0</v>
      </c>
      <c r="N36" s="1">
        <v>0</v>
      </c>
      <c r="O36" s="9">
        <f>SUM(N33:N38)</f>
        <v>0</v>
      </c>
      <c r="P36" s="212"/>
    </row>
    <row r="37" spans="1:16" x14ac:dyDescent="0.3">
      <c r="A37" s="209"/>
      <c r="B37" s="1" t="s">
        <v>10</v>
      </c>
      <c r="C37" s="3">
        <v>0</v>
      </c>
      <c r="D37" s="9" t="s">
        <v>22</v>
      </c>
      <c r="E37" s="3">
        <v>0</v>
      </c>
      <c r="F37" s="9" t="s">
        <v>23</v>
      </c>
      <c r="G37" s="3">
        <v>0</v>
      </c>
      <c r="H37" s="3">
        <v>0</v>
      </c>
      <c r="I37" s="9" t="s">
        <v>24</v>
      </c>
      <c r="J37" s="3">
        <v>0</v>
      </c>
      <c r="K37" s="3">
        <v>0</v>
      </c>
      <c r="L37" s="9" t="s">
        <v>25</v>
      </c>
      <c r="M37" s="3">
        <v>0</v>
      </c>
      <c r="N37" s="3">
        <v>0</v>
      </c>
      <c r="O37" s="9" t="s">
        <v>26</v>
      </c>
      <c r="P37" s="212"/>
    </row>
    <row r="38" spans="1:16" ht="15" thickBot="1" x14ac:dyDescent="0.35">
      <c r="A38" s="210"/>
      <c r="B38" s="1" t="s">
        <v>13</v>
      </c>
      <c r="C38" s="6">
        <v>0</v>
      </c>
      <c r="D38" s="10">
        <f>SUM(D34,D36)</f>
        <v>16</v>
      </c>
      <c r="E38" s="6">
        <v>0</v>
      </c>
      <c r="F38" s="10">
        <f>SUM(F34,F36)</f>
        <v>0</v>
      </c>
      <c r="G38" s="6">
        <v>0</v>
      </c>
      <c r="H38" s="6">
        <v>0</v>
      </c>
      <c r="I38" s="10">
        <f>SUM(I34,I36)</f>
        <v>0</v>
      </c>
      <c r="J38" s="6">
        <v>0</v>
      </c>
      <c r="K38" s="6">
        <v>0</v>
      </c>
      <c r="L38" s="10">
        <f>SUM(L34,L36)</f>
        <v>0</v>
      </c>
      <c r="M38" s="6">
        <v>0</v>
      </c>
      <c r="N38" s="6">
        <v>0</v>
      </c>
      <c r="O38" s="10">
        <f>SUM(O34,O36)</f>
        <v>0</v>
      </c>
      <c r="P38" s="213"/>
    </row>
    <row r="39" spans="1:16" ht="15" thickTop="1" x14ac:dyDescent="0.3">
      <c r="A39" s="208" t="s">
        <v>143</v>
      </c>
      <c r="B39" s="7" t="s">
        <v>144</v>
      </c>
      <c r="C39" s="3">
        <v>20</v>
      </c>
      <c r="D39" s="8" t="s">
        <v>12</v>
      </c>
      <c r="E39" s="3">
        <v>0</v>
      </c>
      <c r="F39" s="8" t="s">
        <v>12</v>
      </c>
      <c r="G39" s="3">
        <v>0</v>
      </c>
      <c r="H39" s="3">
        <v>0</v>
      </c>
      <c r="I39" s="8" t="s">
        <v>12</v>
      </c>
      <c r="J39" s="3">
        <v>0</v>
      </c>
      <c r="K39" s="3">
        <v>0</v>
      </c>
      <c r="L39" s="8" t="s">
        <v>12</v>
      </c>
      <c r="M39" s="3">
        <v>0</v>
      </c>
      <c r="N39" s="3">
        <v>0</v>
      </c>
      <c r="O39" s="8" t="s">
        <v>12</v>
      </c>
      <c r="P39" s="211">
        <f t="shared" ref="P39" si="4">SUM(D44,F44,I44,L44,O44)</f>
        <v>20</v>
      </c>
    </row>
    <row r="40" spans="1:16" x14ac:dyDescent="0.3">
      <c r="A40" s="209"/>
      <c r="B40" s="1" t="s">
        <v>7</v>
      </c>
      <c r="C40" s="1">
        <v>0</v>
      </c>
      <c r="D40" s="8">
        <f>SUM(C39:C44)</f>
        <v>20</v>
      </c>
      <c r="E40" s="1">
        <v>0</v>
      </c>
      <c r="F40" s="8">
        <f>SUM(E39:E44)</f>
        <v>0</v>
      </c>
      <c r="G40" s="1">
        <v>0</v>
      </c>
      <c r="H40" s="1">
        <v>0</v>
      </c>
      <c r="I40" s="8">
        <f>SUM(G39:G44)</f>
        <v>0</v>
      </c>
      <c r="J40" s="1">
        <v>0</v>
      </c>
      <c r="K40" s="1">
        <v>0</v>
      </c>
      <c r="L40" s="8">
        <f>SUM(J39:J44)</f>
        <v>0</v>
      </c>
      <c r="M40" s="1">
        <v>0</v>
      </c>
      <c r="N40" s="1">
        <v>0</v>
      </c>
      <c r="O40" s="8">
        <f>SUM(M39:M44)</f>
        <v>0</v>
      </c>
      <c r="P40" s="212"/>
    </row>
    <row r="41" spans="1:16" ht="15" thickBot="1" x14ac:dyDescent="0.35">
      <c r="A41" s="209"/>
      <c r="B41" s="1" t="s">
        <v>8</v>
      </c>
      <c r="C41" s="3">
        <v>0</v>
      </c>
      <c r="D41" s="9" t="s">
        <v>4</v>
      </c>
      <c r="E41" s="3">
        <v>0</v>
      </c>
      <c r="F41" s="9" t="s">
        <v>4</v>
      </c>
      <c r="G41" s="3">
        <v>0</v>
      </c>
      <c r="H41" s="3">
        <v>0</v>
      </c>
      <c r="I41" s="9" t="s">
        <v>4</v>
      </c>
      <c r="J41" s="3">
        <v>0</v>
      </c>
      <c r="K41" s="3">
        <v>0</v>
      </c>
      <c r="L41" s="9" t="s">
        <v>4</v>
      </c>
      <c r="M41" s="3">
        <v>0</v>
      </c>
      <c r="N41" s="3">
        <v>0</v>
      </c>
      <c r="O41" s="9" t="s">
        <v>4</v>
      </c>
      <c r="P41" s="212"/>
    </row>
    <row r="42" spans="1:16" ht="15" thickTop="1" x14ac:dyDescent="0.3">
      <c r="A42" s="209"/>
      <c r="B42" s="7" t="s">
        <v>9</v>
      </c>
      <c r="C42" s="1">
        <v>0</v>
      </c>
      <c r="D42" s="9">
        <v>0</v>
      </c>
      <c r="E42" s="1">
        <v>0</v>
      </c>
      <c r="F42" s="9">
        <v>0</v>
      </c>
      <c r="G42" s="1">
        <v>0</v>
      </c>
      <c r="H42" s="1">
        <v>0</v>
      </c>
      <c r="I42" s="9">
        <f>SUM(H39:H44)</f>
        <v>0</v>
      </c>
      <c r="J42" s="1">
        <v>0</v>
      </c>
      <c r="K42" s="1">
        <v>0</v>
      </c>
      <c r="L42" s="9">
        <f>SUM(K39:K44)</f>
        <v>0</v>
      </c>
      <c r="M42" s="1">
        <v>0</v>
      </c>
      <c r="N42" s="1">
        <v>0</v>
      </c>
      <c r="O42" s="9">
        <f>SUM(N39:N44)</f>
        <v>0</v>
      </c>
      <c r="P42" s="212"/>
    </row>
    <row r="43" spans="1:16" x14ac:dyDescent="0.3">
      <c r="A43" s="209"/>
      <c r="B43" s="1" t="s">
        <v>10</v>
      </c>
      <c r="C43" s="3">
        <v>0</v>
      </c>
      <c r="D43" s="9" t="s">
        <v>22</v>
      </c>
      <c r="E43" s="3">
        <v>0</v>
      </c>
      <c r="F43" s="9" t="s">
        <v>23</v>
      </c>
      <c r="G43" s="3">
        <v>0</v>
      </c>
      <c r="H43" s="3">
        <v>0</v>
      </c>
      <c r="I43" s="9" t="s">
        <v>24</v>
      </c>
      <c r="J43" s="3">
        <v>0</v>
      </c>
      <c r="K43" s="3">
        <v>0</v>
      </c>
      <c r="L43" s="9" t="s">
        <v>25</v>
      </c>
      <c r="M43" s="3">
        <v>0</v>
      </c>
      <c r="N43" s="3">
        <v>0</v>
      </c>
      <c r="O43" s="9" t="s">
        <v>26</v>
      </c>
      <c r="P43" s="212"/>
    </row>
    <row r="44" spans="1:16" ht="15" thickBot="1" x14ac:dyDescent="0.35">
      <c r="A44" s="210"/>
      <c r="B44" s="1" t="s">
        <v>13</v>
      </c>
      <c r="C44" s="6">
        <v>0</v>
      </c>
      <c r="D44" s="10">
        <f>SUM(D40,D42)</f>
        <v>20</v>
      </c>
      <c r="E44" s="6">
        <v>0</v>
      </c>
      <c r="F44" s="10">
        <f>SUM(F40,F42)</f>
        <v>0</v>
      </c>
      <c r="G44" s="6">
        <v>0</v>
      </c>
      <c r="H44" s="6">
        <v>0</v>
      </c>
      <c r="I44" s="10">
        <f>SUM(I40,I42)</f>
        <v>0</v>
      </c>
      <c r="J44" s="6">
        <v>0</v>
      </c>
      <c r="K44" s="6">
        <v>0</v>
      </c>
      <c r="L44" s="10">
        <f>SUM(L40,L42)</f>
        <v>0</v>
      </c>
      <c r="M44" s="6">
        <v>0</v>
      </c>
      <c r="N44" s="6">
        <v>0</v>
      </c>
      <c r="O44" s="10">
        <f>SUM(O40,O42)</f>
        <v>0</v>
      </c>
      <c r="P44" s="213"/>
    </row>
    <row r="45" spans="1:16" ht="15" thickTop="1" x14ac:dyDescent="0.3">
      <c r="A45" s="208" t="s">
        <v>138</v>
      </c>
      <c r="B45" s="7" t="s">
        <v>144</v>
      </c>
      <c r="C45" s="3">
        <v>4</v>
      </c>
      <c r="D45" s="8" t="s">
        <v>12</v>
      </c>
      <c r="E45" s="3">
        <v>0</v>
      </c>
      <c r="F45" s="8" t="s">
        <v>12</v>
      </c>
      <c r="G45" s="3">
        <v>0</v>
      </c>
      <c r="H45" s="3">
        <v>0</v>
      </c>
      <c r="I45" s="8" t="s">
        <v>12</v>
      </c>
      <c r="J45" s="3">
        <v>0</v>
      </c>
      <c r="K45" s="3">
        <v>0</v>
      </c>
      <c r="L45" s="8" t="s">
        <v>12</v>
      </c>
      <c r="M45" s="3">
        <v>0</v>
      </c>
      <c r="N45" s="3">
        <v>0</v>
      </c>
      <c r="O45" s="8" t="s">
        <v>12</v>
      </c>
      <c r="P45" s="211">
        <f t="shared" ref="P45" si="5">SUM(D50,F50,I50,L50,O50)</f>
        <v>4</v>
      </c>
    </row>
    <row r="46" spans="1:16" x14ac:dyDescent="0.3">
      <c r="A46" s="209"/>
      <c r="B46" s="1" t="s">
        <v>7</v>
      </c>
      <c r="C46" s="1">
        <v>0</v>
      </c>
      <c r="D46" s="8">
        <f>SUM(C45:C50)</f>
        <v>4</v>
      </c>
      <c r="E46" s="1">
        <v>0</v>
      </c>
      <c r="F46" s="8">
        <f>SUM(E45:E50)</f>
        <v>0</v>
      </c>
      <c r="G46" s="1">
        <v>0</v>
      </c>
      <c r="H46" s="1">
        <v>0</v>
      </c>
      <c r="I46" s="8">
        <f>SUM(G45:G50)</f>
        <v>0</v>
      </c>
      <c r="J46" s="1">
        <v>0</v>
      </c>
      <c r="K46" s="1">
        <v>0</v>
      </c>
      <c r="L46" s="8">
        <f>SUM(J45:J50)</f>
        <v>0</v>
      </c>
      <c r="M46" s="1">
        <v>0</v>
      </c>
      <c r="N46" s="1">
        <v>0</v>
      </c>
      <c r="O46" s="8">
        <f>SUM(M45:M50)</f>
        <v>0</v>
      </c>
      <c r="P46" s="212"/>
    </row>
    <row r="47" spans="1:16" ht="15" thickBot="1" x14ac:dyDescent="0.35">
      <c r="A47" s="209"/>
      <c r="B47" s="1" t="s">
        <v>8</v>
      </c>
      <c r="C47" s="3">
        <v>0</v>
      </c>
      <c r="D47" s="9" t="s">
        <v>4</v>
      </c>
      <c r="E47" s="3">
        <v>0</v>
      </c>
      <c r="F47" s="9" t="s">
        <v>4</v>
      </c>
      <c r="G47" s="3">
        <v>0</v>
      </c>
      <c r="H47" s="3">
        <v>0</v>
      </c>
      <c r="I47" s="9" t="s">
        <v>4</v>
      </c>
      <c r="J47" s="3">
        <v>0</v>
      </c>
      <c r="K47" s="3">
        <v>0</v>
      </c>
      <c r="L47" s="9" t="s">
        <v>4</v>
      </c>
      <c r="M47" s="3">
        <v>0</v>
      </c>
      <c r="N47" s="3">
        <v>0</v>
      </c>
      <c r="O47" s="9" t="s">
        <v>4</v>
      </c>
      <c r="P47" s="212"/>
    </row>
    <row r="48" spans="1:16" ht="15" thickTop="1" x14ac:dyDescent="0.3">
      <c r="A48" s="209"/>
      <c r="B48" s="7" t="s">
        <v>9</v>
      </c>
      <c r="C48" s="1">
        <v>0</v>
      </c>
      <c r="D48" s="9">
        <v>0</v>
      </c>
      <c r="E48" s="1">
        <v>0</v>
      </c>
      <c r="F48" s="9">
        <v>0</v>
      </c>
      <c r="G48" s="1">
        <v>0</v>
      </c>
      <c r="H48" s="1">
        <v>0</v>
      </c>
      <c r="I48" s="9">
        <f>SUM(H45:H50)</f>
        <v>0</v>
      </c>
      <c r="J48" s="1">
        <v>0</v>
      </c>
      <c r="K48" s="1">
        <v>0</v>
      </c>
      <c r="L48" s="9">
        <f>SUM(K45:K50)</f>
        <v>0</v>
      </c>
      <c r="M48" s="1">
        <v>0</v>
      </c>
      <c r="N48" s="1">
        <v>0</v>
      </c>
      <c r="O48" s="9">
        <f>SUM(N45:N50)</f>
        <v>0</v>
      </c>
      <c r="P48" s="212"/>
    </row>
    <row r="49" spans="1:16" x14ac:dyDescent="0.3">
      <c r="A49" s="209"/>
      <c r="B49" s="1" t="s">
        <v>10</v>
      </c>
      <c r="C49" s="3">
        <v>0</v>
      </c>
      <c r="D49" s="9" t="s">
        <v>22</v>
      </c>
      <c r="E49" s="3">
        <v>0</v>
      </c>
      <c r="F49" s="9" t="s">
        <v>23</v>
      </c>
      <c r="G49" s="3">
        <v>0</v>
      </c>
      <c r="H49" s="3">
        <v>0</v>
      </c>
      <c r="I49" s="9" t="s">
        <v>24</v>
      </c>
      <c r="J49" s="3">
        <v>0</v>
      </c>
      <c r="K49" s="3">
        <v>0</v>
      </c>
      <c r="L49" s="9" t="s">
        <v>25</v>
      </c>
      <c r="M49" s="3">
        <v>0</v>
      </c>
      <c r="N49" s="3">
        <v>0</v>
      </c>
      <c r="O49" s="9" t="s">
        <v>26</v>
      </c>
      <c r="P49" s="212"/>
    </row>
    <row r="50" spans="1:16" ht="15" thickBot="1" x14ac:dyDescent="0.35">
      <c r="A50" s="210"/>
      <c r="B50" s="1" t="s">
        <v>13</v>
      </c>
      <c r="C50" s="6">
        <v>0</v>
      </c>
      <c r="D50" s="10">
        <f>SUM(D46,D48)</f>
        <v>4</v>
      </c>
      <c r="E50" s="6">
        <v>0</v>
      </c>
      <c r="F50" s="10">
        <f>SUM(F46,F48)</f>
        <v>0</v>
      </c>
      <c r="G50" s="6">
        <v>0</v>
      </c>
      <c r="H50" s="6">
        <v>0</v>
      </c>
      <c r="I50" s="10">
        <f>SUM(I46,I48)</f>
        <v>0</v>
      </c>
      <c r="J50" s="6">
        <v>0</v>
      </c>
      <c r="K50" s="6">
        <v>0</v>
      </c>
      <c r="L50" s="10">
        <f>SUM(L46,L48)</f>
        <v>0</v>
      </c>
      <c r="M50" s="6">
        <v>0</v>
      </c>
      <c r="N50" s="6">
        <v>0</v>
      </c>
      <c r="O50" s="10">
        <f>SUM(O46,O48)</f>
        <v>0</v>
      </c>
      <c r="P50" s="213"/>
    </row>
    <row r="51" spans="1:16" ht="15" customHeight="1" thickTop="1" x14ac:dyDescent="0.3">
      <c r="A51" s="208" t="s">
        <v>271</v>
      </c>
      <c r="B51" s="7" t="s">
        <v>144</v>
      </c>
      <c r="C51" s="3">
        <v>0</v>
      </c>
      <c r="D51" s="8" t="s">
        <v>12</v>
      </c>
      <c r="E51" s="3">
        <v>60</v>
      </c>
      <c r="F51" s="8" t="s">
        <v>12</v>
      </c>
      <c r="G51" s="3">
        <v>0</v>
      </c>
      <c r="H51" s="3">
        <v>0</v>
      </c>
      <c r="I51" s="8" t="s">
        <v>12</v>
      </c>
      <c r="J51" s="3">
        <v>0</v>
      </c>
      <c r="K51" s="3">
        <v>0</v>
      </c>
      <c r="L51" s="8" t="s">
        <v>12</v>
      </c>
      <c r="M51" s="3">
        <v>0</v>
      </c>
      <c r="N51" s="3">
        <v>0</v>
      </c>
      <c r="O51" s="8" t="s">
        <v>12</v>
      </c>
      <c r="P51" s="211">
        <f t="shared" ref="P51" si="6">SUM(D56,F56,I56,L56,O56)</f>
        <v>60</v>
      </c>
    </row>
    <row r="52" spans="1:16" x14ac:dyDescent="0.3">
      <c r="A52" s="209"/>
      <c r="B52" s="1" t="s">
        <v>7</v>
      </c>
      <c r="C52" s="1">
        <v>0</v>
      </c>
      <c r="D52" s="8">
        <f>SUM(C51:C56)</f>
        <v>0</v>
      </c>
      <c r="E52" s="1">
        <v>0</v>
      </c>
      <c r="F52" s="8">
        <f>SUM(E51:E56)</f>
        <v>60</v>
      </c>
      <c r="G52" s="1">
        <v>0</v>
      </c>
      <c r="H52" s="1">
        <v>0</v>
      </c>
      <c r="I52" s="8">
        <f>SUM(G51:G56)</f>
        <v>0</v>
      </c>
      <c r="J52" s="1">
        <v>0</v>
      </c>
      <c r="K52" s="1">
        <v>0</v>
      </c>
      <c r="L52" s="8">
        <f>SUM(J51:J56)</f>
        <v>0</v>
      </c>
      <c r="M52" s="1">
        <v>0</v>
      </c>
      <c r="N52" s="1">
        <v>0</v>
      </c>
      <c r="O52" s="8">
        <f>SUM(M51:M56)</f>
        <v>0</v>
      </c>
      <c r="P52" s="212"/>
    </row>
    <row r="53" spans="1:16" ht="15" thickBot="1" x14ac:dyDescent="0.35">
      <c r="A53" s="209"/>
      <c r="B53" s="1" t="s">
        <v>8</v>
      </c>
      <c r="C53" s="3">
        <v>0</v>
      </c>
      <c r="D53" s="9" t="s">
        <v>4</v>
      </c>
      <c r="E53" s="3">
        <v>0</v>
      </c>
      <c r="F53" s="9" t="s">
        <v>4</v>
      </c>
      <c r="G53" s="3">
        <v>0</v>
      </c>
      <c r="H53" s="3">
        <v>0</v>
      </c>
      <c r="I53" s="9" t="s">
        <v>4</v>
      </c>
      <c r="J53" s="3">
        <v>0</v>
      </c>
      <c r="K53" s="3">
        <v>0</v>
      </c>
      <c r="L53" s="9" t="s">
        <v>4</v>
      </c>
      <c r="M53" s="3">
        <v>0</v>
      </c>
      <c r="N53" s="3">
        <v>0</v>
      </c>
      <c r="O53" s="9" t="s">
        <v>4</v>
      </c>
      <c r="P53" s="212"/>
    </row>
    <row r="54" spans="1:16" ht="15" thickTop="1" x14ac:dyDescent="0.3">
      <c r="A54" s="209"/>
      <c r="B54" s="7" t="s">
        <v>9</v>
      </c>
      <c r="C54" s="1">
        <v>0</v>
      </c>
      <c r="D54" s="9">
        <v>0</v>
      </c>
      <c r="E54" s="1">
        <v>0</v>
      </c>
      <c r="F54" s="9">
        <v>0</v>
      </c>
      <c r="G54" s="1">
        <v>0</v>
      </c>
      <c r="H54" s="1">
        <v>0</v>
      </c>
      <c r="I54" s="9">
        <f>SUM(H51:H56)</f>
        <v>0</v>
      </c>
      <c r="J54" s="1">
        <v>0</v>
      </c>
      <c r="K54" s="1">
        <v>0</v>
      </c>
      <c r="L54" s="9">
        <f>SUM(K51:K56)</f>
        <v>0</v>
      </c>
      <c r="M54" s="1">
        <v>0</v>
      </c>
      <c r="N54" s="1">
        <v>0</v>
      </c>
      <c r="O54" s="9">
        <f>SUM(N51:N56)</f>
        <v>0</v>
      </c>
      <c r="P54" s="212"/>
    </row>
    <row r="55" spans="1:16" x14ac:dyDescent="0.3">
      <c r="A55" s="209"/>
      <c r="B55" s="1" t="s">
        <v>10</v>
      </c>
      <c r="C55" s="3">
        <v>0</v>
      </c>
      <c r="D55" s="9" t="s">
        <v>22</v>
      </c>
      <c r="E55" s="3">
        <v>0</v>
      </c>
      <c r="F55" s="9" t="s">
        <v>23</v>
      </c>
      <c r="G55" s="3">
        <v>0</v>
      </c>
      <c r="H55" s="3">
        <v>0</v>
      </c>
      <c r="I55" s="9" t="s">
        <v>24</v>
      </c>
      <c r="J55" s="3">
        <v>0</v>
      </c>
      <c r="K55" s="3">
        <v>0</v>
      </c>
      <c r="L55" s="9" t="s">
        <v>25</v>
      </c>
      <c r="M55" s="3">
        <v>0</v>
      </c>
      <c r="N55" s="3">
        <v>0</v>
      </c>
      <c r="O55" s="9" t="s">
        <v>26</v>
      </c>
      <c r="P55" s="212"/>
    </row>
    <row r="56" spans="1:16" ht="15" thickBot="1" x14ac:dyDescent="0.35">
      <c r="A56" s="210"/>
      <c r="B56" s="1" t="s">
        <v>13</v>
      </c>
      <c r="C56" s="6">
        <v>0</v>
      </c>
      <c r="D56" s="10">
        <f>SUM(D52,D54)</f>
        <v>0</v>
      </c>
      <c r="E56" s="6">
        <v>0</v>
      </c>
      <c r="F56" s="10">
        <f>SUM(F52,F54)</f>
        <v>60</v>
      </c>
      <c r="G56" s="6">
        <v>0</v>
      </c>
      <c r="H56" s="6">
        <v>0</v>
      </c>
      <c r="I56" s="10">
        <f>SUM(I52,I54)</f>
        <v>0</v>
      </c>
      <c r="J56" s="6">
        <v>0</v>
      </c>
      <c r="K56" s="6">
        <v>0</v>
      </c>
      <c r="L56" s="10">
        <f>SUM(L52,L54)</f>
        <v>0</v>
      </c>
      <c r="M56" s="6">
        <v>0</v>
      </c>
      <c r="N56" s="6">
        <v>0</v>
      </c>
      <c r="O56" s="10">
        <f>SUM(O52,O54)</f>
        <v>0</v>
      </c>
      <c r="P56" s="213"/>
    </row>
    <row r="57" spans="1:16" ht="15" thickTop="1" x14ac:dyDescent="0.3">
      <c r="A57" s="208" t="s">
        <v>0</v>
      </c>
      <c r="B57" s="7" t="s">
        <v>272</v>
      </c>
      <c r="C57" s="3">
        <v>0</v>
      </c>
      <c r="D57" s="8" t="s">
        <v>12</v>
      </c>
      <c r="E57" s="3">
        <v>18</v>
      </c>
      <c r="F57" s="8" t="s">
        <v>12</v>
      </c>
      <c r="G57" s="3">
        <v>0</v>
      </c>
      <c r="H57" s="3">
        <v>0</v>
      </c>
      <c r="I57" s="8" t="s">
        <v>12</v>
      </c>
      <c r="J57" s="3">
        <v>0</v>
      </c>
      <c r="K57" s="3">
        <v>0</v>
      </c>
      <c r="L57" s="8" t="s">
        <v>12</v>
      </c>
      <c r="M57" s="3">
        <v>0</v>
      </c>
      <c r="N57" s="3">
        <v>0</v>
      </c>
      <c r="O57" s="8" t="s">
        <v>12</v>
      </c>
      <c r="P57" s="211">
        <f>SUM(D62,F62,I62,L62,O62)</f>
        <v>1960</v>
      </c>
    </row>
    <row r="58" spans="1:16" x14ac:dyDescent="0.3">
      <c r="A58" s="209"/>
      <c r="B58" s="1" t="s">
        <v>144</v>
      </c>
      <c r="C58" s="1">
        <v>0</v>
      </c>
      <c r="D58" s="8">
        <f>SUM(C57:C69)</f>
        <v>0</v>
      </c>
      <c r="E58" s="1">
        <v>66</v>
      </c>
      <c r="F58" s="8">
        <f>SUM(E57:E69)</f>
        <v>84</v>
      </c>
      <c r="G58" s="1">
        <v>0</v>
      </c>
      <c r="H58" s="1">
        <v>0</v>
      </c>
      <c r="I58" s="8">
        <f>SUM(G57:G69)</f>
        <v>396</v>
      </c>
      <c r="J58" s="1">
        <v>0</v>
      </c>
      <c r="K58" s="1">
        <v>0</v>
      </c>
      <c r="L58" s="8">
        <f>SUM(J57:J69)</f>
        <v>396</v>
      </c>
      <c r="M58" s="1">
        <v>0</v>
      </c>
      <c r="N58" s="1">
        <v>0</v>
      </c>
      <c r="O58" s="8">
        <f>SUM(M57:M69)</f>
        <v>217</v>
      </c>
      <c r="P58" s="212"/>
    </row>
    <row r="59" spans="1:16" x14ac:dyDescent="0.3">
      <c r="A59" s="209"/>
      <c r="B59" s="150" t="s">
        <v>273</v>
      </c>
      <c r="C59" s="3">
        <v>0</v>
      </c>
      <c r="D59" s="9" t="s">
        <v>4</v>
      </c>
      <c r="E59" s="3">
        <v>0</v>
      </c>
      <c r="F59" s="9" t="s">
        <v>4</v>
      </c>
      <c r="G59" s="3">
        <v>72</v>
      </c>
      <c r="H59" s="3"/>
      <c r="I59" s="9" t="s">
        <v>4</v>
      </c>
      <c r="J59" s="3">
        <v>0</v>
      </c>
      <c r="K59" s="3">
        <v>0</v>
      </c>
      <c r="L59" s="9" t="s">
        <v>4</v>
      </c>
      <c r="M59" s="3">
        <v>0</v>
      </c>
      <c r="N59" s="3">
        <v>0</v>
      </c>
      <c r="O59" s="9" t="s">
        <v>4</v>
      </c>
      <c r="P59" s="212"/>
    </row>
    <row r="60" spans="1:16" x14ac:dyDescent="0.3">
      <c r="A60" s="209"/>
      <c r="B60" s="150" t="s">
        <v>274</v>
      </c>
      <c r="C60" s="3">
        <v>0</v>
      </c>
      <c r="D60" s="9">
        <v>0</v>
      </c>
      <c r="E60" s="3"/>
      <c r="F60" s="9">
        <v>0</v>
      </c>
      <c r="G60" s="3">
        <v>36</v>
      </c>
      <c r="H60" s="3"/>
      <c r="I60" s="9">
        <f>SUM(H57:H69)</f>
        <v>108</v>
      </c>
      <c r="J60" s="3"/>
      <c r="K60" s="3"/>
      <c r="L60" s="9">
        <f>SUM(K57:K69)</f>
        <v>108</v>
      </c>
      <c r="M60" s="3"/>
      <c r="N60" s="3"/>
      <c r="O60" s="9">
        <f>SUM(N57:N69)</f>
        <v>651</v>
      </c>
      <c r="P60" s="212"/>
    </row>
    <row r="61" spans="1:16" x14ac:dyDescent="0.3">
      <c r="A61" s="209"/>
      <c r="B61" s="150" t="s">
        <v>275</v>
      </c>
      <c r="C61" s="3">
        <v>0</v>
      </c>
      <c r="D61" s="9" t="s">
        <v>22</v>
      </c>
      <c r="E61" s="3"/>
      <c r="F61" s="9" t="s">
        <v>23</v>
      </c>
      <c r="G61" s="3">
        <v>54</v>
      </c>
      <c r="H61" s="3">
        <v>54</v>
      </c>
      <c r="I61" s="9" t="s">
        <v>24</v>
      </c>
      <c r="J61" s="3">
        <v>54</v>
      </c>
      <c r="K61" s="3">
        <v>54</v>
      </c>
      <c r="L61" s="9" t="s">
        <v>25</v>
      </c>
      <c r="M61" s="3"/>
      <c r="N61" s="3"/>
      <c r="O61" s="9" t="s">
        <v>26</v>
      </c>
      <c r="P61" s="212"/>
    </row>
    <row r="62" spans="1:16" x14ac:dyDescent="0.3">
      <c r="A62" s="209"/>
      <c r="B62" s="150" t="s">
        <v>276</v>
      </c>
      <c r="C62" s="3">
        <v>0</v>
      </c>
      <c r="D62" s="9">
        <f>SUM(D58,D60)</f>
        <v>0</v>
      </c>
      <c r="E62" s="3"/>
      <c r="F62" s="9">
        <f>SUM(F58,F60)</f>
        <v>84</v>
      </c>
      <c r="G62" s="3">
        <v>234</v>
      </c>
      <c r="H62" s="3">
        <v>54</v>
      </c>
      <c r="I62" s="9">
        <f>SUM(I58,I60)</f>
        <v>504</v>
      </c>
      <c r="J62" s="3">
        <v>162</v>
      </c>
      <c r="K62" s="3">
        <v>54</v>
      </c>
      <c r="L62" s="9">
        <f>SUM(L58,L60)</f>
        <v>504</v>
      </c>
      <c r="M62" s="3"/>
      <c r="N62" s="3"/>
      <c r="O62" s="9">
        <f>SUM(O58,O60)</f>
        <v>868</v>
      </c>
      <c r="P62" s="212"/>
    </row>
    <row r="63" spans="1:16" ht="26.4" x14ac:dyDescent="0.3">
      <c r="A63" s="209"/>
      <c r="B63" s="150" t="s">
        <v>277</v>
      </c>
      <c r="C63" s="3">
        <v>0</v>
      </c>
      <c r="D63" s="8"/>
      <c r="E63" s="3"/>
      <c r="F63" s="9"/>
      <c r="G63" s="3"/>
      <c r="H63" s="3"/>
      <c r="I63" s="9"/>
      <c r="J63" s="3">
        <v>180</v>
      </c>
      <c r="K63" s="3"/>
      <c r="L63" s="9"/>
      <c r="M63" s="3">
        <v>31</v>
      </c>
      <c r="N63" s="3"/>
      <c r="O63" s="9"/>
      <c r="P63" s="212"/>
    </row>
    <row r="64" spans="1:16" x14ac:dyDescent="0.3">
      <c r="A64" s="209"/>
      <c r="B64" s="150" t="s">
        <v>278</v>
      </c>
      <c r="C64" s="3"/>
      <c r="D64" s="8"/>
      <c r="E64" s="3"/>
      <c r="F64" s="9"/>
      <c r="G64" s="3"/>
      <c r="H64" s="3"/>
      <c r="I64" s="9"/>
      <c r="J64" s="3"/>
      <c r="K64" s="3"/>
      <c r="L64" s="9"/>
      <c r="M64" s="3"/>
      <c r="N64" s="3">
        <v>62</v>
      </c>
      <c r="O64" s="9"/>
      <c r="P64" s="212"/>
    </row>
    <row r="65" spans="1:16" x14ac:dyDescent="0.3">
      <c r="A65" s="209"/>
      <c r="B65" s="150" t="s">
        <v>279</v>
      </c>
      <c r="C65" s="3"/>
      <c r="D65" s="8"/>
      <c r="E65" s="3"/>
      <c r="F65" s="9"/>
      <c r="G65" s="3"/>
      <c r="H65" s="3"/>
      <c r="I65" s="9"/>
      <c r="J65" s="3"/>
      <c r="K65" s="3"/>
      <c r="L65" s="9"/>
      <c r="M65" s="3">
        <v>0</v>
      </c>
      <c r="N65" s="3">
        <v>186</v>
      </c>
      <c r="O65" s="9"/>
      <c r="P65" s="212"/>
    </row>
    <row r="66" spans="1:16" x14ac:dyDescent="0.3">
      <c r="A66" s="209"/>
      <c r="B66" s="150" t="s">
        <v>280</v>
      </c>
      <c r="C66" s="3"/>
      <c r="D66" s="8"/>
      <c r="E66" s="3"/>
      <c r="F66" s="9"/>
      <c r="G66" s="3"/>
      <c r="H66" s="3"/>
      <c r="I66" s="9"/>
      <c r="J66" s="3"/>
      <c r="K66" s="3"/>
      <c r="L66" s="9"/>
      <c r="M66" s="3">
        <v>62</v>
      </c>
      <c r="N66" s="3">
        <v>248</v>
      </c>
      <c r="O66" s="9"/>
      <c r="P66" s="212"/>
    </row>
    <row r="67" spans="1:16" ht="26.4" x14ac:dyDescent="0.3">
      <c r="A67" s="209"/>
      <c r="B67" s="150" t="s">
        <v>281</v>
      </c>
      <c r="C67" s="3"/>
      <c r="D67" s="8"/>
      <c r="E67" s="3"/>
      <c r="F67" s="9"/>
      <c r="G67" s="3"/>
      <c r="H67" s="3"/>
      <c r="I67" s="9"/>
      <c r="J67" s="3"/>
      <c r="K67" s="3"/>
      <c r="L67" s="9"/>
      <c r="M67" s="3">
        <v>0</v>
      </c>
      <c r="N67" s="3">
        <v>155</v>
      </c>
      <c r="O67" s="9"/>
      <c r="P67" s="212"/>
    </row>
    <row r="68" spans="1:16" ht="15" thickBot="1" x14ac:dyDescent="0.35">
      <c r="A68" s="209"/>
      <c r="B68" s="152" t="s">
        <v>282</v>
      </c>
      <c r="C68" s="3">
        <v>0</v>
      </c>
      <c r="D68" s="9"/>
      <c r="E68" s="3"/>
      <c r="F68" s="9"/>
      <c r="G68" s="3"/>
      <c r="H68" s="3"/>
      <c r="I68" s="9"/>
      <c r="J68" s="3"/>
      <c r="K68" s="3"/>
      <c r="L68" s="9"/>
      <c r="M68" s="3">
        <v>93</v>
      </c>
      <c r="N68" s="3"/>
      <c r="O68" s="9"/>
      <c r="P68" s="212"/>
    </row>
    <row r="69" spans="1:16" ht="15.6" thickTop="1" thickBot="1" x14ac:dyDescent="0.35">
      <c r="A69" s="209"/>
      <c r="B69" s="153" t="s">
        <v>283</v>
      </c>
      <c r="C69" s="151">
        <v>0</v>
      </c>
      <c r="D69" s="154"/>
      <c r="E69" s="6">
        <v>0</v>
      </c>
      <c r="F69" s="10"/>
      <c r="G69" s="6">
        <v>0</v>
      </c>
      <c r="H69" s="6">
        <v>0</v>
      </c>
      <c r="I69" s="10"/>
      <c r="J69" s="6">
        <v>0</v>
      </c>
      <c r="K69" s="6">
        <v>0</v>
      </c>
      <c r="L69" s="10"/>
      <c r="M69" s="6">
        <v>31</v>
      </c>
      <c r="N69" s="6"/>
      <c r="O69" s="10"/>
      <c r="P69" s="212"/>
    </row>
    <row r="70" spans="1:16" ht="15" thickTop="1" x14ac:dyDescent="0.3">
      <c r="C70" s="211">
        <f>SUM(C3:C69)</f>
        <v>252</v>
      </c>
      <c r="E70" s="211">
        <f>SUM(E3:E69)</f>
        <v>324</v>
      </c>
      <c r="G70" s="3">
        <f>SUM(G3:G69)</f>
        <v>396</v>
      </c>
      <c r="H70" s="3">
        <f>SUM(H3:H69)</f>
        <v>108</v>
      </c>
      <c r="J70" s="3">
        <f>SUM(J3:J69)</f>
        <v>396</v>
      </c>
      <c r="K70" s="3">
        <f>SUM(K3:K69)</f>
        <v>108</v>
      </c>
      <c r="M70" s="1">
        <f>SUM(M3:M69)</f>
        <v>217</v>
      </c>
      <c r="N70" s="1">
        <f>SUM(N3:N69)</f>
        <v>651</v>
      </c>
      <c r="P70" s="59">
        <f>SUM(P3:P69)</f>
        <v>2452</v>
      </c>
    </row>
    <row r="71" spans="1:16" x14ac:dyDescent="0.3">
      <c r="C71" s="212"/>
      <c r="E71" s="212"/>
      <c r="G71" s="217">
        <f>SUM(G70:H70)</f>
        <v>504</v>
      </c>
      <c r="H71" s="218"/>
      <c r="J71" s="217">
        <f>SUM(J70:K70)</f>
        <v>504</v>
      </c>
      <c r="K71" s="218"/>
      <c r="M71" s="212">
        <f>SUM(M70:N70)</f>
        <v>868</v>
      </c>
      <c r="N71" s="212"/>
    </row>
  </sheetData>
  <mergeCells count="31">
    <mergeCell ref="C70:C71"/>
    <mergeCell ref="G71:H71"/>
    <mergeCell ref="J71:K71"/>
    <mergeCell ref="M71:N71"/>
    <mergeCell ref="E70:E71"/>
    <mergeCell ref="A57:A69"/>
    <mergeCell ref="P57:P69"/>
    <mergeCell ref="E1:F1"/>
    <mergeCell ref="J1:L1"/>
    <mergeCell ref="P1:P2"/>
    <mergeCell ref="A3:A8"/>
    <mergeCell ref="P3:P8"/>
    <mergeCell ref="A9:A14"/>
    <mergeCell ref="P9:P14"/>
    <mergeCell ref="A15:A20"/>
    <mergeCell ref="P15:P20"/>
    <mergeCell ref="C1:D1"/>
    <mergeCell ref="G1:I1"/>
    <mergeCell ref="M1:O1"/>
    <mergeCell ref="A21:A26"/>
    <mergeCell ref="P21:P26"/>
    <mergeCell ref="A27:A32"/>
    <mergeCell ref="P27:P32"/>
    <mergeCell ref="A51:A56"/>
    <mergeCell ref="P51:P56"/>
    <mergeCell ref="A33:A38"/>
    <mergeCell ref="P33:P38"/>
    <mergeCell ref="A39:A44"/>
    <mergeCell ref="P39:P44"/>
    <mergeCell ref="A45:A50"/>
    <mergeCell ref="P45:P50"/>
  </mergeCells>
  <conditionalFormatting sqref="A3:C14 E3:E14">
    <cfRule type="dataBar" priority="9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{D0AA2B2C-82A7-469B-823F-8EBE60EC7073}</x14:id>
        </ext>
      </extLst>
    </cfRule>
  </conditionalFormatting>
  <conditionalFormatting sqref="D3:D14">
    <cfRule type="dataBar" priority="9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{1A4D3129-5CB5-4F21-8366-9A564CD7A446}</x14:id>
        </ext>
      </extLst>
    </cfRule>
  </conditionalFormatting>
  <conditionalFormatting sqref="D21:D26">
    <cfRule type="dataBar" priority="9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{A592F622-0057-4358-92EB-CA50D3ABCA58}</x14:id>
        </ext>
      </extLst>
    </cfRule>
  </conditionalFormatting>
  <conditionalFormatting sqref="A22:B26 A21">
    <cfRule type="dataBar" priority="9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{277AED3E-7612-4FA3-911B-9A181B1C1222}</x14:id>
        </ext>
      </extLst>
    </cfRule>
  </conditionalFormatting>
  <conditionalFormatting sqref="O21:O26">
    <cfRule type="dataBar" priority="9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{8FFE81DC-8C75-4F74-9B39-AB256F0EC3C7}</x14:id>
        </ext>
      </extLst>
    </cfRule>
  </conditionalFormatting>
  <conditionalFormatting sqref="I21:I26">
    <cfRule type="dataBar" priority="9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{83EAD405-6F67-4B3D-984A-621BA6638A0F}</x14:id>
        </ext>
      </extLst>
    </cfRule>
  </conditionalFormatting>
  <conditionalFormatting sqref="F21:F26">
    <cfRule type="dataBar" priority="9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{D9F0C921-497C-4B7F-8995-74101598548E}</x14:id>
        </ext>
      </extLst>
    </cfRule>
  </conditionalFormatting>
  <conditionalFormatting sqref="L21:L26">
    <cfRule type="dataBar" priority="9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{50D7AA38-2B4A-4D23-85C1-ED7D1079C382}</x14:id>
        </ext>
      </extLst>
    </cfRule>
  </conditionalFormatting>
  <conditionalFormatting sqref="C21:C26">
    <cfRule type="dataBar" priority="9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{183749FF-E3A1-4A68-AAD9-F8ECD8929345}</x14:id>
        </ext>
      </extLst>
    </cfRule>
  </conditionalFormatting>
  <conditionalFormatting sqref="E21:E26">
    <cfRule type="dataBar" priority="8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{8C7C4338-E752-4764-9933-C09E1FEEC805}</x14:id>
        </ext>
      </extLst>
    </cfRule>
  </conditionalFormatting>
  <conditionalFormatting sqref="G21:G26">
    <cfRule type="dataBar" priority="8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{283A95AB-68BD-43F6-AFBA-991E009ACC13}</x14:id>
        </ext>
      </extLst>
    </cfRule>
  </conditionalFormatting>
  <conditionalFormatting sqref="H21:H26">
    <cfRule type="dataBar" priority="8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{F40AA8CF-CA2E-4FCF-9DC9-F3A452424BD0}</x14:id>
        </ext>
      </extLst>
    </cfRule>
  </conditionalFormatting>
  <conditionalFormatting sqref="J21:J26">
    <cfRule type="dataBar" priority="8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{BE3D841A-799E-4F2B-8A89-89A98C395D82}</x14:id>
        </ext>
      </extLst>
    </cfRule>
  </conditionalFormatting>
  <conditionalFormatting sqref="K21:K26">
    <cfRule type="dataBar" priority="8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{2765ED3E-271C-497C-8CD2-80AE431DA7EB}</x14:id>
        </ext>
      </extLst>
    </cfRule>
  </conditionalFormatting>
  <conditionalFormatting sqref="M21:M26">
    <cfRule type="dataBar" priority="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{87BBCE2E-002C-4865-B7F9-097B94DD739B}</x14:id>
        </ext>
      </extLst>
    </cfRule>
  </conditionalFormatting>
  <conditionalFormatting sqref="N21:N26">
    <cfRule type="dataBar" priority="8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{C8585293-4CEE-481D-838C-93B0E57570F9}</x14:id>
        </ext>
      </extLst>
    </cfRule>
  </conditionalFormatting>
  <conditionalFormatting sqref="D27:D32">
    <cfRule type="dataBar" priority="7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{19F71BD6-9C33-45B3-93C2-8CBE001C473F}</x14:id>
        </ext>
      </extLst>
    </cfRule>
  </conditionalFormatting>
  <conditionalFormatting sqref="A28:B32 A27">
    <cfRule type="dataBar" priority="8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{7C2B41EC-BABB-4B1D-9717-EE91192A2F67}</x14:id>
        </ext>
      </extLst>
    </cfRule>
  </conditionalFormatting>
  <conditionalFormatting sqref="O27:O32">
    <cfRule type="dataBar" priority="8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{4C3723CF-6652-4B12-9D75-468136E69D49}</x14:id>
        </ext>
      </extLst>
    </cfRule>
  </conditionalFormatting>
  <conditionalFormatting sqref="I27:I32">
    <cfRule type="dataBar" priority="8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{DF6967A1-37E9-4C60-BAA8-0FB1932F5C4E}</x14:id>
        </ext>
      </extLst>
    </cfRule>
  </conditionalFormatting>
  <conditionalFormatting sqref="F27:F32">
    <cfRule type="dataBar" priority="7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{D49994DC-0B7E-40F9-B2D3-1A2355AEE9B4}</x14:id>
        </ext>
      </extLst>
    </cfRule>
  </conditionalFormatting>
  <conditionalFormatting sqref="L27:L32">
    <cfRule type="dataBar" priority="7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{BC648710-59FC-48B2-8718-3EC1E1C53E7B}</x14:id>
        </ext>
      </extLst>
    </cfRule>
  </conditionalFormatting>
  <conditionalFormatting sqref="C27:C32">
    <cfRule type="dataBar" priority="7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{0A8625D1-78EC-4965-9BD7-DAB04B3708B5}</x14:id>
        </ext>
      </extLst>
    </cfRule>
  </conditionalFormatting>
  <conditionalFormatting sqref="E27:E32">
    <cfRule type="dataBar" priority="7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{BAEF019B-0873-41C0-9A7D-F9C8B4AB594E}</x14:id>
        </ext>
      </extLst>
    </cfRule>
  </conditionalFormatting>
  <conditionalFormatting sqref="G27:G32">
    <cfRule type="dataBar" priority="7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{92F53F8D-0E6A-46C3-9A25-B2CEE379E38D}</x14:id>
        </ext>
      </extLst>
    </cfRule>
  </conditionalFormatting>
  <conditionalFormatting sqref="H27:H32">
    <cfRule type="dataBar" priority="7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{6BC6710D-BB45-437C-AD6C-E17EE506AB8A}</x14:id>
        </ext>
      </extLst>
    </cfRule>
  </conditionalFormatting>
  <conditionalFormatting sqref="J27:J32">
    <cfRule type="dataBar" priority="7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{DA816402-52D0-4F44-94BA-E0FB60E6BB3E}</x14:id>
        </ext>
      </extLst>
    </cfRule>
  </conditionalFormatting>
  <conditionalFormatting sqref="K27:K32">
    <cfRule type="dataBar" priority="7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{DE8F6EED-DD40-47AB-9B8D-0A55C58BA594}</x14:id>
        </ext>
      </extLst>
    </cfRule>
  </conditionalFormatting>
  <conditionalFormatting sqref="M27:M32">
    <cfRule type="dataBar" priority="7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{66018F3D-896A-4156-8907-128389F3CCC7}</x14:id>
        </ext>
      </extLst>
    </cfRule>
  </conditionalFormatting>
  <conditionalFormatting sqref="N27:N32">
    <cfRule type="dataBar" priority="6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{88429275-DD54-4BE0-B447-B9B849C7A54E}</x14:id>
        </ext>
      </extLst>
    </cfRule>
  </conditionalFormatting>
  <conditionalFormatting sqref="D33:D38">
    <cfRule type="dataBar" priority="6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{BAEF6134-62D4-4C52-8D97-2C6262E748F2}</x14:id>
        </ext>
      </extLst>
    </cfRule>
  </conditionalFormatting>
  <conditionalFormatting sqref="A34:B38 A33">
    <cfRule type="dataBar" priority="6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{9B259C05-E1D2-4D39-AD6D-7B72E4C525C0}</x14:id>
        </ext>
      </extLst>
    </cfRule>
  </conditionalFormatting>
  <conditionalFormatting sqref="O33:O38">
    <cfRule type="dataBar" priority="6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{F449ACAE-0E37-4E00-9CD4-CEF56B300C75}</x14:id>
        </ext>
      </extLst>
    </cfRule>
  </conditionalFormatting>
  <conditionalFormatting sqref="I33:I38">
    <cfRule type="dataBar" priority="6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{79CA2D1B-B22C-47ED-A5F4-561BCD09809C}</x14:id>
        </ext>
      </extLst>
    </cfRule>
  </conditionalFormatting>
  <conditionalFormatting sqref="F33:F38">
    <cfRule type="dataBar" priority="6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{90359D13-A4EF-47F7-AF6B-C6599484510B}</x14:id>
        </ext>
      </extLst>
    </cfRule>
  </conditionalFormatting>
  <conditionalFormatting sqref="L33:L38">
    <cfRule type="dataBar" priority="6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{2045C4D6-AEC4-44BF-AFCE-D20183F01D78}</x14:id>
        </ext>
      </extLst>
    </cfRule>
  </conditionalFormatting>
  <conditionalFormatting sqref="C33:C38">
    <cfRule type="dataBar" priority="6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{0B7C287B-FF3B-435A-AA13-C57641D53AA4}</x14:id>
        </ext>
      </extLst>
    </cfRule>
  </conditionalFormatting>
  <conditionalFormatting sqref="E33:E38">
    <cfRule type="dataBar" priority="6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{DFAD9BB2-E255-4775-AD0C-D4211B72EC64}</x14:id>
        </ext>
      </extLst>
    </cfRule>
  </conditionalFormatting>
  <conditionalFormatting sqref="G33:G38">
    <cfRule type="dataBar" priority="6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{F6DEAE55-F696-4113-A68B-0A553707CC08}</x14:id>
        </ext>
      </extLst>
    </cfRule>
  </conditionalFormatting>
  <conditionalFormatting sqref="H33:H38">
    <cfRule type="dataBar" priority="5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{2F1BCD00-BFCB-4EAC-9AFD-745B21AA39EB}</x14:id>
        </ext>
      </extLst>
    </cfRule>
  </conditionalFormatting>
  <conditionalFormatting sqref="J33:J38">
    <cfRule type="dataBar" priority="5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{18F54DD3-516A-4285-9D11-FF2247E6394C}</x14:id>
        </ext>
      </extLst>
    </cfRule>
  </conditionalFormatting>
  <conditionalFormatting sqref="K33:K38">
    <cfRule type="dataBar" priority="5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{B56CD5D6-17FE-44E3-A4BC-029FFBA335E8}</x14:id>
        </ext>
      </extLst>
    </cfRule>
  </conditionalFormatting>
  <conditionalFormatting sqref="M33:M38">
    <cfRule type="dataBar" priority="5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{E2BB8D4F-8470-4A71-A4F4-C870AF5C37F6}</x14:id>
        </ext>
      </extLst>
    </cfRule>
  </conditionalFormatting>
  <conditionalFormatting sqref="N33:N38">
    <cfRule type="dataBar" priority="5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{9E43D8DB-3DA5-4976-B003-A9A215167727}</x14:id>
        </ext>
      </extLst>
    </cfRule>
  </conditionalFormatting>
  <conditionalFormatting sqref="D39:D44">
    <cfRule type="dataBar" priority="5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{B9EFD68B-CAEE-4425-A444-2974E369FB95}</x14:id>
        </ext>
      </extLst>
    </cfRule>
  </conditionalFormatting>
  <conditionalFormatting sqref="A40:B44 P39:P44 A39">
    <cfRule type="dataBar" priority="5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{74F0EC05-25FE-4BA6-A19E-54FF78A5BA58}</x14:id>
        </ext>
      </extLst>
    </cfRule>
  </conditionalFormatting>
  <conditionalFormatting sqref="O39:O44">
    <cfRule type="dataBar" priority="5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{177E7D62-5E80-4A3B-82CC-AA4658680E59}</x14:id>
        </ext>
      </extLst>
    </cfRule>
  </conditionalFormatting>
  <conditionalFormatting sqref="I39:I44">
    <cfRule type="dataBar" priority="5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{D7AF0037-0359-4355-B38A-DEF4FF512F2E}</x14:id>
        </ext>
      </extLst>
    </cfRule>
  </conditionalFormatting>
  <conditionalFormatting sqref="F39:F44">
    <cfRule type="dataBar" priority="5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{828AFE11-F35C-401A-9A46-C01FA07EEED3}</x14:id>
        </ext>
      </extLst>
    </cfRule>
  </conditionalFormatting>
  <conditionalFormatting sqref="L39:L44">
    <cfRule type="dataBar" priority="4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{C36838A7-3A10-4F0D-AF80-E91F7E404F31}</x14:id>
        </ext>
      </extLst>
    </cfRule>
  </conditionalFormatting>
  <conditionalFormatting sqref="C39:C44">
    <cfRule type="dataBar" priority="4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{AE09EDA1-4102-4D57-AD97-23DAD000044B}</x14:id>
        </ext>
      </extLst>
    </cfRule>
  </conditionalFormatting>
  <conditionalFormatting sqref="E39:E44">
    <cfRule type="dataBar" priority="4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{38E2509E-26EE-4D95-9C32-18E45E1E2CC7}</x14:id>
        </ext>
      </extLst>
    </cfRule>
  </conditionalFormatting>
  <conditionalFormatting sqref="G39:G44">
    <cfRule type="dataBar" priority="4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{60F478A1-9B85-4BD6-AC70-A0C261C3D4AF}</x14:id>
        </ext>
      </extLst>
    </cfRule>
  </conditionalFormatting>
  <conditionalFormatting sqref="H39:H44">
    <cfRule type="dataBar" priority="4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{025E561C-C299-4ADB-86C9-D47BDBE85850}</x14:id>
        </ext>
      </extLst>
    </cfRule>
  </conditionalFormatting>
  <conditionalFormatting sqref="J39:J44">
    <cfRule type="dataBar" priority="4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{2BC182BB-B0A4-4ECE-9E10-496D813CBC04}</x14:id>
        </ext>
      </extLst>
    </cfRule>
  </conditionalFormatting>
  <conditionalFormatting sqref="K39:K44">
    <cfRule type="dataBar" priority="4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{4ADA3605-444C-41D7-B1D4-6A7EA20FACF7}</x14:id>
        </ext>
      </extLst>
    </cfRule>
  </conditionalFormatting>
  <conditionalFormatting sqref="M39:M44">
    <cfRule type="dataBar" priority="4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{6E03D01F-0A30-415A-81C0-27C5394891B0}</x14:id>
        </ext>
      </extLst>
    </cfRule>
  </conditionalFormatting>
  <conditionalFormatting sqref="N39:N44">
    <cfRule type="dataBar" priority="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{74C31CE1-AB62-4B04-BF5A-C3C98EAF22B2}</x14:id>
        </ext>
      </extLst>
    </cfRule>
  </conditionalFormatting>
  <conditionalFormatting sqref="B21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{B3428F70-5AA0-47EB-AF14-7F35041AC885}</x14:id>
        </ext>
      </extLst>
    </cfRule>
  </conditionalFormatting>
  <conditionalFormatting sqref="B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{4ECF6C97-BCCE-47D2-9A3B-250A5B4B8CCF}</x14:id>
        </ext>
      </extLst>
    </cfRule>
  </conditionalFormatting>
  <conditionalFormatting sqref="B33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{2D11C56C-1748-4963-9E74-6FF488DD6289}</x14:id>
        </ext>
      </extLst>
    </cfRule>
  </conditionalFormatting>
  <conditionalFormatting sqref="B39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{6F815D95-AF3C-44F6-B1DA-9027079C04A0}</x14:id>
        </ext>
      </extLst>
    </cfRule>
  </conditionalFormatting>
  <conditionalFormatting sqref="B45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{A5424ECC-67A1-4373-91A2-791CCE224507}</x14:id>
        </ext>
      </extLst>
    </cfRule>
  </conditionalFormatting>
  <conditionalFormatting sqref="D51:D56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{B0745547-567B-4714-9109-2F4E4038B171}</x14:id>
        </ext>
      </extLst>
    </cfRule>
  </conditionalFormatting>
  <conditionalFormatting sqref="A52:B56 P51:P56 A51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{D653AFDB-7CF7-4318-93FF-CCA884FC48C0}</x14:id>
        </ext>
      </extLst>
    </cfRule>
  </conditionalFormatting>
  <conditionalFormatting sqref="O51:O5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{85FB213F-D0CE-42D4-AC04-20C1DA28F1B7}</x14:id>
        </ext>
      </extLst>
    </cfRule>
  </conditionalFormatting>
  <conditionalFormatting sqref="I51:I56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{89D1871A-7657-4BE4-BB58-3C4E21DCFC69}</x14:id>
        </ext>
      </extLst>
    </cfRule>
  </conditionalFormatting>
  <conditionalFormatting sqref="F51:F56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{21980E75-0B99-41E0-B246-995992056707}</x14:id>
        </ext>
      </extLst>
    </cfRule>
  </conditionalFormatting>
  <conditionalFormatting sqref="L51:L56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{961F0B07-1E2D-4A7B-B4AA-B7AB46C843A2}</x14:id>
        </ext>
      </extLst>
    </cfRule>
  </conditionalFormatting>
  <conditionalFormatting sqref="C51:C56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{200326DB-9AD9-4711-916B-C13471F7F547}</x14:id>
        </ext>
      </extLst>
    </cfRule>
  </conditionalFormatting>
  <conditionalFormatting sqref="E51:E5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{EA07BC99-AA84-4940-AE24-866AC88BB2C8}</x14:id>
        </ext>
      </extLst>
    </cfRule>
  </conditionalFormatting>
  <conditionalFormatting sqref="G51:G56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{F7D1C577-ECC0-4468-AB6E-81C05F94D235}</x14:id>
        </ext>
      </extLst>
    </cfRule>
  </conditionalFormatting>
  <conditionalFormatting sqref="H51:H56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{D2F0B7C7-D88B-4BFD-AC44-2F2F19BDFD0C}</x14:id>
        </ext>
      </extLst>
    </cfRule>
  </conditionalFormatting>
  <conditionalFormatting sqref="J51:J56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{F6711900-4AC5-4A0B-8E77-131DE63354C9}</x14:id>
        </ext>
      </extLst>
    </cfRule>
  </conditionalFormatting>
  <conditionalFormatting sqref="K51:K56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{8393452D-842D-4028-99C9-CF12307B24B3}</x14:id>
        </ext>
      </extLst>
    </cfRule>
  </conditionalFormatting>
  <conditionalFormatting sqref="M51:M5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{4F7D1E5C-AE6D-42DF-9C77-9B514D0AAAA9}</x14:id>
        </ext>
      </extLst>
    </cfRule>
  </conditionalFormatting>
  <conditionalFormatting sqref="N51:N5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{BB71BF12-9294-4517-BBE6-31F18CD26DE1}</x14:id>
        </ext>
      </extLst>
    </cfRule>
  </conditionalFormatting>
  <conditionalFormatting sqref="B51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{AFB936C8-95EA-4DA1-9BB7-954E069A0C43}</x14:id>
        </ext>
      </extLst>
    </cfRule>
  </conditionalFormatting>
  <conditionalFormatting sqref="D45:D50">
    <cfRule type="dataBar" priority="23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{659A5451-6ED8-4B5D-BB74-09D9CCD2339E}</x14:id>
        </ext>
      </extLst>
    </cfRule>
  </conditionalFormatting>
  <conditionalFormatting sqref="A46:B50 P45:P50 A45">
    <cfRule type="dataBar" priority="2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{F21125C8-F63A-4640-A1B2-C3B81C8031C2}</x14:id>
        </ext>
      </extLst>
    </cfRule>
  </conditionalFormatting>
  <conditionalFormatting sqref="O45:O50">
    <cfRule type="dataBar" priority="23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{14DD42E4-15A8-4E96-A286-9A67ADF92ED1}</x14:id>
        </ext>
      </extLst>
    </cfRule>
  </conditionalFormatting>
  <conditionalFormatting sqref="I45:I50">
    <cfRule type="dataBar" priority="2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{D14C1F3D-AB3A-499E-BB46-04FE5FBC55C8}</x14:id>
        </ext>
      </extLst>
    </cfRule>
  </conditionalFormatting>
  <conditionalFormatting sqref="F45:F50">
    <cfRule type="dataBar" priority="23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{10A6E9A3-7540-458C-B1C6-3B4A99392AD6}</x14:id>
        </ext>
      </extLst>
    </cfRule>
  </conditionalFormatting>
  <conditionalFormatting sqref="L45:L50">
    <cfRule type="dataBar" priority="23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{83CF8C70-C397-432F-956B-F6FD418AF349}</x14:id>
        </ext>
      </extLst>
    </cfRule>
  </conditionalFormatting>
  <conditionalFormatting sqref="C45:C50">
    <cfRule type="dataBar" priority="2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{D8EB42D8-F47F-49D5-B450-9C26681695A0}</x14:id>
        </ext>
      </extLst>
    </cfRule>
  </conditionalFormatting>
  <conditionalFormatting sqref="E45:E50">
    <cfRule type="dataBar" priority="2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{72DCA89C-CE89-4263-9E2A-4AE7604364B4}</x14:id>
        </ext>
      </extLst>
    </cfRule>
  </conditionalFormatting>
  <conditionalFormatting sqref="G45:G50">
    <cfRule type="dataBar" priority="2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{3AFD8099-8B9F-4336-9ECC-4FEE910CBF2D}</x14:id>
        </ext>
      </extLst>
    </cfRule>
  </conditionalFormatting>
  <conditionalFormatting sqref="H45:H50">
    <cfRule type="dataBar" priority="24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{30C4E93E-B55A-4DC1-AD6E-3DC34A5F5389}</x14:id>
        </ext>
      </extLst>
    </cfRule>
  </conditionalFormatting>
  <conditionalFormatting sqref="J45:J50">
    <cfRule type="dataBar" priority="24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{60F4214B-CAF0-4977-9C13-F42E6F729EC0}</x14:id>
        </ext>
      </extLst>
    </cfRule>
  </conditionalFormatting>
  <conditionalFormatting sqref="K45:K50">
    <cfRule type="dataBar" priority="24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{A9D0F45B-1CF3-4806-9045-F92DA915467C}</x14:id>
        </ext>
      </extLst>
    </cfRule>
  </conditionalFormatting>
  <conditionalFormatting sqref="M45:M50">
    <cfRule type="dataBar" priority="24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{A11CBFF7-4D0E-4162-BBF8-6C1603EBB9E1}</x14:id>
        </ext>
      </extLst>
    </cfRule>
  </conditionalFormatting>
  <conditionalFormatting sqref="N45:N50">
    <cfRule type="dataBar" priority="24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{3FA2CF83-2EB9-4685-9B07-94D8FF2C2313}</x14:id>
        </ext>
      </extLst>
    </cfRule>
  </conditionalFormatting>
  <conditionalFormatting sqref="F59:F62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{6F433544-0AC6-443C-B2CA-32706E6928BC}</x14:id>
        </ext>
      </extLst>
    </cfRule>
  </conditionalFormatting>
  <conditionalFormatting sqref="I59:I62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{8B3AE515-0FEA-4A19-844D-99EF788699BE}</x14:id>
        </ext>
      </extLst>
    </cfRule>
  </conditionalFormatting>
  <conditionalFormatting sqref="L61:L62 L59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{9C8640C8-6E9C-49A0-8A97-8C808804A57B}</x14:id>
        </ext>
      </extLst>
    </cfRule>
  </conditionalFormatting>
  <conditionalFormatting sqref="O61:O62 O5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{95C57C8A-973D-48AF-ABC0-B832E6A2BF3B}</x14:id>
        </ext>
      </extLst>
    </cfRule>
  </conditionalFormatting>
  <conditionalFormatting sqref="L6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{E05C4B68-B809-4EB6-BC69-0DEE5E330CB8}</x14:id>
        </ext>
      </extLst>
    </cfRule>
  </conditionalFormatting>
  <conditionalFormatting sqref="O6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{E2F50426-B4EC-46D5-825C-2EA7E75E3D31}</x14:id>
        </ext>
      </extLst>
    </cfRule>
  </conditionalFormatting>
  <conditionalFormatting sqref="D57:D68 D15:D20">
    <cfRule type="dataBar" priority="29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{B74C8ECB-7DBE-40F4-86A3-F7F779E3DEB7}</x14:id>
        </ext>
      </extLst>
    </cfRule>
  </conditionalFormatting>
  <conditionalFormatting sqref="P57:P69 A15:B20 A57:B69 P3:P38">
    <cfRule type="dataBar" priority="3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{E53409E8-C1D8-41F8-BC75-46A3E9B4735C}</x14:id>
        </ext>
      </extLst>
    </cfRule>
  </conditionalFormatting>
  <conditionalFormatting sqref="O57:O58 O3:O20 O63:O69">
    <cfRule type="dataBar" priority="34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{4F1B477A-AFEC-4267-B96A-C6FDAC92166F}</x14:id>
        </ext>
      </extLst>
    </cfRule>
  </conditionalFormatting>
  <conditionalFormatting sqref="I57:I58 I3:I20 I63:I69">
    <cfRule type="dataBar" priority="34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{CB36C641-3F89-4179-A78E-4FCA6A99950D}</x14:id>
        </ext>
      </extLst>
    </cfRule>
  </conditionalFormatting>
  <conditionalFormatting sqref="F57:F58 F3:F20 F63:F69">
    <cfRule type="dataBar" priority="34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{B1FB307F-6F5E-47B7-BFCA-2DEEFB7890A7}</x14:id>
        </ext>
      </extLst>
    </cfRule>
  </conditionalFormatting>
  <conditionalFormatting sqref="L57:L58 L3:L20 L63:L69">
    <cfRule type="dataBar" priority="35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{A75D8488-9312-401D-B584-EA8FA53A4CA9}</x14:id>
        </ext>
      </extLst>
    </cfRule>
  </conditionalFormatting>
  <conditionalFormatting sqref="C15:C20 C57:C69">
    <cfRule type="dataBar" priority="35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{6C4E6A56-DB57-432E-8B57-0C7E2EDB2F2D}</x14:id>
        </ext>
      </extLst>
    </cfRule>
  </conditionalFormatting>
  <conditionalFormatting sqref="E57:E69 E15:E20">
    <cfRule type="dataBar" priority="35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{19589E09-58CF-4ABC-BB05-4B011119DA7B}</x14:id>
        </ext>
      </extLst>
    </cfRule>
  </conditionalFormatting>
  <conditionalFormatting sqref="G57:G69 G3:G20">
    <cfRule type="dataBar" priority="35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{54E8DFEA-733B-4719-9A75-88B5FC1D7E4B}</x14:id>
        </ext>
      </extLst>
    </cfRule>
  </conditionalFormatting>
  <conditionalFormatting sqref="H57:H69 H3:H20">
    <cfRule type="dataBar" priority="36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{C1EF4A6E-73BF-40F8-9DEB-D851856D80EA}</x14:id>
        </ext>
      </extLst>
    </cfRule>
  </conditionalFormatting>
  <conditionalFormatting sqref="J57:J69 J3:J20">
    <cfRule type="dataBar" priority="36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{FAC30A38-3125-4670-9418-4C1E3836E1EE}</x14:id>
        </ext>
      </extLst>
    </cfRule>
  </conditionalFormatting>
  <conditionalFormatting sqref="K57:K69 K3:K20">
    <cfRule type="dataBar" priority="36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{13D34C6A-D6F1-4451-B2B1-AEBDFCBDA885}</x14:id>
        </ext>
      </extLst>
    </cfRule>
  </conditionalFormatting>
  <conditionalFormatting sqref="M57:M69 M3:M20">
    <cfRule type="dataBar" priority="36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{F91F6A4D-1039-49F6-830C-6F9F3436117C}</x14:id>
        </ext>
      </extLst>
    </cfRule>
  </conditionalFormatting>
  <conditionalFormatting sqref="N57:N69 N3:N20">
    <cfRule type="dataBar" priority="36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{DA5660B0-7A9E-4179-A004-A433BE0CF438}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AA2B2C-82A7-469B-823F-8EBE60EC70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A3:C14 E3:E14</xm:sqref>
        </x14:conditionalFormatting>
        <x14:conditionalFormatting xmlns:xm="http://schemas.microsoft.com/office/excel/2006/main">
          <x14:cfRule type="dataBar" id="{1A4D3129-5CB5-4F21-8366-9A564CD7A4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D3:D14</xm:sqref>
        </x14:conditionalFormatting>
        <x14:conditionalFormatting xmlns:xm="http://schemas.microsoft.com/office/excel/2006/main">
          <x14:cfRule type="dataBar" id="{A592F622-0057-4358-92EB-CA50D3ABCA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D21:D26</xm:sqref>
        </x14:conditionalFormatting>
        <x14:conditionalFormatting xmlns:xm="http://schemas.microsoft.com/office/excel/2006/main">
          <x14:cfRule type="dataBar" id="{277AED3E-7612-4FA3-911B-9A181B1C12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A22:B26 A21</xm:sqref>
        </x14:conditionalFormatting>
        <x14:conditionalFormatting xmlns:xm="http://schemas.microsoft.com/office/excel/2006/main">
          <x14:cfRule type="dataBar" id="{8FFE81DC-8C75-4F74-9B39-AB256F0EC3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O21:O26</xm:sqref>
        </x14:conditionalFormatting>
        <x14:conditionalFormatting xmlns:xm="http://schemas.microsoft.com/office/excel/2006/main">
          <x14:cfRule type="dataBar" id="{83EAD405-6F67-4B3D-984A-621BA6638A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I21:I26</xm:sqref>
        </x14:conditionalFormatting>
        <x14:conditionalFormatting xmlns:xm="http://schemas.microsoft.com/office/excel/2006/main">
          <x14:cfRule type="dataBar" id="{D9F0C921-497C-4B7F-8995-7410159854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F21:F26</xm:sqref>
        </x14:conditionalFormatting>
        <x14:conditionalFormatting xmlns:xm="http://schemas.microsoft.com/office/excel/2006/main">
          <x14:cfRule type="dataBar" id="{50D7AA38-2B4A-4D23-85C1-ED7D1079C3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L21:L26</xm:sqref>
        </x14:conditionalFormatting>
        <x14:conditionalFormatting xmlns:xm="http://schemas.microsoft.com/office/excel/2006/main">
          <x14:cfRule type="dataBar" id="{183749FF-E3A1-4A68-AAD9-F8ECD89293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C21:C26</xm:sqref>
        </x14:conditionalFormatting>
        <x14:conditionalFormatting xmlns:xm="http://schemas.microsoft.com/office/excel/2006/main">
          <x14:cfRule type="dataBar" id="{8C7C4338-E752-4764-9933-C09E1FEEC8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E21:E26</xm:sqref>
        </x14:conditionalFormatting>
        <x14:conditionalFormatting xmlns:xm="http://schemas.microsoft.com/office/excel/2006/main">
          <x14:cfRule type="dataBar" id="{283A95AB-68BD-43F6-AFBA-991E009AC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G21:G26</xm:sqref>
        </x14:conditionalFormatting>
        <x14:conditionalFormatting xmlns:xm="http://schemas.microsoft.com/office/excel/2006/main">
          <x14:cfRule type="dataBar" id="{F40AA8CF-CA2E-4FCF-9DC9-F3A452424B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H21:H26</xm:sqref>
        </x14:conditionalFormatting>
        <x14:conditionalFormatting xmlns:xm="http://schemas.microsoft.com/office/excel/2006/main">
          <x14:cfRule type="dataBar" id="{BE3D841A-799E-4F2B-8A89-89A98C395D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J21:J26</xm:sqref>
        </x14:conditionalFormatting>
        <x14:conditionalFormatting xmlns:xm="http://schemas.microsoft.com/office/excel/2006/main">
          <x14:cfRule type="dataBar" id="{2765ED3E-271C-497C-8CD2-80AE431DA7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K21:K26</xm:sqref>
        </x14:conditionalFormatting>
        <x14:conditionalFormatting xmlns:xm="http://schemas.microsoft.com/office/excel/2006/main">
          <x14:cfRule type="dataBar" id="{87BBCE2E-002C-4865-B7F9-097B94DD73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M21:M26</xm:sqref>
        </x14:conditionalFormatting>
        <x14:conditionalFormatting xmlns:xm="http://schemas.microsoft.com/office/excel/2006/main">
          <x14:cfRule type="dataBar" id="{C8585293-4CEE-481D-838C-93B0E57570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N21:N26</xm:sqref>
        </x14:conditionalFormatting>
        <x14:conditionalFormatting xmlns:xm="http://schemas.microsoft.com/office/excel/2006/main">
          <x14:cfRule type="dataBar" id="{19F71BD6-9C33-45B3-93C2-8CBE001C4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D27:D32</xm:sqref>
        </x14:conditionalFormatting>
        <x14:conditionalFormatting xmlns:xm="http://schemas.microsoft.com/office/excel/2006/main">
          <x14:cfRule type="dataBar" id="{7C2B41EC-BABB-4B1D-9717-EE91192A2F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A28:B32 A27</xm:sqref>
        </x14:conditionalFormatting>
        <x14:conditionalFormatting xmlns:xm="http://schemas.microsoft.com/office/excel/2006/main">
          <x14:cfRule type="dataBar" id="{4C3723CF-6652-4B12-9D75-468136E69D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O27:O32</xm:sqref>
        </x14:conditionalFormatting>
        <x14:conditionalFormatting xmlns:xm="http://schemas.microsoft.com/office/excel/2006/main">
          <x14:cfRule type="dataBar" id="{DF6967A1-37E9-4C60-BAA8-0FB1932F5C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I27:I32</xm:sqref>
        </x14:conditionalFormatting>
        <x14:conditionalFormatting xmlns:xm="http://schemas.microsoft.com/office/excel/2006/main">
          <x14:cfRule type="dataBar" id="{D49994DC-0B7E-40F9-B2D3-1A2355AEE9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F27:F32</xm:sqref>
        </x14:conditionalFormatting>
        <x14:conditionalFormatting xmlns:xm="http://schemas.microsoft.com/office/excel/2006/main">
          <x14:cfRule type="dataBar" id="{BC648710-59FC-48B2-8718-3EC1E1C53E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L27:L32</xm:sqref>
        </x14:conditionalFormatting>
        <x14:conditionalFormatting xmlns:xm="http://schemas.microsoft.com/office/excel/2006/main">
          <x14:cfRule type="dataBar" id="{0A8625D1-78EC-4965-9BD7-DAB04B3708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C27:C32</xm:sqref>
        </x14:conditionalFormatting>
        <x14:conditionalFormatting xmlns:xm="http://schemas.microsoft.com/office/excel/2006/main">
          <x14:cfRule type="dataBar" id="{BAEF019B-0873-41C0-9A7D-F9C8B4AB59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E27:E32</xm:sqref>
        </x14:conditionalFormatting>
        <x14:conditionalFormatting xmlns:xm="http://schemas.microsoft.com/office/excel/2006/main">
          <x14:cfRule type="dataBar" id="{92F53F8D-0E6A-46C3-9A25-B2CEE379E3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G27:G32</xm:sqref>
        </x14:conditionalFormatting>
        <x14:conditionalFormatting xmlns:xm="http://schemas.microsoft.com/office/excel/2006/main">
          <x14:cfRule type="dataBar" id="{6BC6710D-BB45-437C-AD6C-E17EE506AB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H27:H32</xm:sqref>
        </x14:conditionalFormatting>
        <x14:conditionalFormatting xmlns:xm="http://schemas.microsoft.com/office/excel/2006/main">
          <x14:cfRule type="dataBar" id="{DA816402-52D0-4F44-94BA-E0FB60E6BB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J27:J32</xm:sqref>
        </x14:conditionalFormatting>
        <x14:conditionalFormatting xmlns:xm="http://schemas.microsoft.com/office/excel/2006/main">
          <x14:cfRule type="dataBar" id="{DE8F6EED-DD40-47AB-9B8D-0A55C58BA5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K27:K32</xm:sqref>
        </x14:conditionalFormatting>
        <x14:conditionalFormatting xmlns:xm="http://schemas.microsoft.com/office/excel/2006/main">
          <x14:cfRule type="dataBar" id="{66018F3D-896A-4156-8907-128389F3CC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M27:M32</xm:sqref>
        </x14:conditionalFormatting>
        <x14:conditionalFormatting xmlns:xm="http://schemas.microsoft.com/office/excel/2006/main">
          <x14:cfRule type="dataBar" id="{88429275-DD54-4BE0-B447-B9B849C7A5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N27:N32</xm:sqref>
        </x14:conditionalFormatting>
        <x14:conditionalFormatting xmlns:xm="http://schemas.microsoft.com/office/excel/2006/main">
          <x14:cfRule type="dataBar" id="{BAEF6134-62D4-4C52-8D97-2C6262E748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D33:D38</xm:sqref>
        </x14:conditionalFormatting>
        <x14:conditionalFormatting xmlns:xm="http://schemas.microsoft.com/office/excel/2006/main">
          <x14:cfRule type="dataBar" id="{9B259C05-E1D2-4D39-AD6D-7B72E4C525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A34:B38 A33</xm:sqref>
        </x14:conditionalFormatting>
        <x14:conditionalFormatting xmlns:xm="http://schemas.microsoft.com/office/excel/2006/main">
          <x14:cfRule type="dataBar" id="{F449ACAE-0E37-4E00-9CD4-CEF56B300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O33:O38</xm:sqref>
        </x14:conditionalFormatting>
        <x14:conditionalFormatting xmlns:xm="http://schemas.microsoft.com/office/excel/2006/main">
          <x14:cfRule type="dataBar" id="{79CA2D1B-B22C-47ED-A5F4-561BCD0980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I33:I38</xm:sqref>
        </x14:conditionalFormatting>
        <x14:conditionalFormatting xmlns:xm="http://schemas.microsoft.com/office/excel/2006/main">
          <x14:cfRule type="dataBar" id="{90359D13-A4EF-47F7-AF6B-C659948451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F33:F38</xm:sqref>
        </x14:conditionalFormatting>
        <x14:conditionalFormatting xmlns:xm="http://schemas.microsoft.com/office/excel/2006/main">
          <x14:cfRule type="dataBar" id="{2045C4D6-AEC4-44BF-AFCE-D20183F01D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L33:L38</xm:sqref>
        </x14:conditionalFormatting>
        <x14:conditionalFormatting xmlns:xm="http://schemas.microsoft.com/office/excel/2006/main">
          <x14:cfRule type="dataBar" id="{0B7C287B-FF3B-435A-AA13-C57641D53A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C33:C38</xm:sqref>
        </x14:conditionalFormatting>
        <x14:conditionalFormatting xmlns:xm="http://schemas.microsoft.com/office/excel/2006/main">
          <x14:cfRule type="dataBar" id="{DFAD9BB2-E255-4775-AD0C-D4211B72EC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E33:E38</xm:sqref>
        </x14:conditionalFormatting>
        <x14:conditionalFormatting xmlns:xm="http://schemas.microsoft.com/office/excel/2006/main">
          <x14:cfRule type="dataBar" id="{F6DEAE55-F696-4113-A68B-0A553707CC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G33:G38</xm:sqref>
        </x14:conditionalFormatting>
        <x14:conditionalFormatting xmlns:xm="http://schemas.microsoft.com/office/excel/2006/main">
          <x14:cfRule type="dataBar" id="{2F1BCD00-BFCB-4EAC-9AFD-745B21AA39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H33:H38</xm:sqref>
        </x14:conditionalFormatting>
        <x14:conditionalFormatting xmlns:xm="http://schemas.microsoft.com/office/excel/2006/main">
          <x14:cfRule type="dataBar" id="{18F54DD3-516A-4285-9D11-FF2247E639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J33:J38</xm:sqref>
        </x14:conditionalFormatting>
        <x14:conditionalFormatting xmlns:xm="http://schemas.microsoft.com/office/excel/2006/main">
          <x14:cfRule type="dataBar" id="{B56CD5D6-17FE-44E3-A4BC-029FFBA335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K33:K38</xm:sqref>
        </x14:conditionalFormatting>
        <x14:conditionalFormatting xmlns:xm="http://schemas.microsoft.com/office/excel/2006/main">
          <x14:cfRule type="dataBar" id="{E2BB8D4F-8470-4A71-A4F4-C870AF5C37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M33:M38</xm:sqref>
        </x14:conditionalFormatting>
        <x14:conditionalFormatting xmlns:xm="http://schemas.microsoft.com/office/excel/2006/main">
          <x14:cfRule type="dataBar" id="{9E43D8DB-3DA5-4976-B003-A9A2151677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N33:N38</xm:sqref>
        </x14:conditionalFormatting>
        <x14:conditionalFormatting xmlns:xm="http://schemas.microsoft.com/office/excel/2006/main">
          <x14:cfRule type="dataBar" id="{B9EFD68B-CAEE-4425-A444-2974E369FB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D39:D44</xm:sqref>
        </x14:conditionalFormatting>
        <x14:conditionalFormatting xmlns:xm="http://schemas.microsoft.com/office/excel/2006/main">
          <x14:cfRule type="dataBar" id="{74F0EC05-25FE-4BA6-A19E-54FF78A5BA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A40:B44 P39:P44 A39</xm:sqref>
        </x14:conditionalFormatting>
        <x14:conditionalFormatting xmlns:xm="http://schemas.microsoft.com/office/excel/2006/main">
          <x14:cfRule type="dataBar" id="{177E7D62-5E80-4A3B-82CC-AA4658680E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O39:O44</xm:sqref>
        </x14:conditionalFormatting>
        <x14:conditionalFormatting xmlns:xm="http://schemas.microsoft.com/office/excel/2006/main">
          <x14:cfRule type="dataBar" id="{D7AF0037-0359-4355-B38A-DEF4FF512F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I39:I44</xm:sqref>
        </x14:conditionalFormatting>
        <x14:conditionalFormatting xmlns:xm="http://schemas.microsoft.com/office/excel/2006/main">
          <x14:cfRule type="dataBar" id="{828AFE11-F35C-401A-9A46-C01FA07EEE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F39:F44</xm:sqref>
        </x14:conditionalFormatting>
        <x14:conditionalFormatting xmlns:xm="http://schemas.microsoft.com/office/excel/2006/main">
          <x14:cfRule type="dataBar" id="{C36838A7-3A10-4F0D-AF80-E91F7E404F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L39:L44</xm:sqref>
        </x14:conditionalFormatting>
        <x14:conditionalFormatting xmlns:xm="http://schemas.microsoft.com/office/excel/2006/main">
          <x14:cfRule type="dataBar" id="{AE09EDA1-4102-4D57-AD97-23DAD00004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C39:C44</xm:sqref>
        </x14:conditionalFormatting>
        <x14:conditionalFormatting xmlns:xm="http://schemas.microsoft.com/office/excel/2006/main">
          <x14:cfRule type="dataBar" id="{38E2509E-26EE-4D95-9C32-18E45E1E2C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E39:E44</xm:sqref>
        </x14:conditionalFormatting>
        <x14:conditionalFormatting xmlns:xm="http://schemas.microsoft.com/office/excel/2006/main">
          <x14:cfRule type="dataBar" id="{60F478A1-9B85-4BD6-AC70-A0C261C3D4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G39:G44</xm:sqref>
        </x14:conditionalFormatting>
        <x14:conditionalFormatting xmlns:xm="http://schemas.microsoft.com/office/excel/2006/main">
          <x14:cfRule type="dataBar" id="{025E561C-C299-4ADB-86C9-D47BDBE858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H39:H44</xm:sqref>
        </x14:conditionalFormatting>
        <x14:conditionalFormatting xmlns:xm="http://schemas.microsoft.com/office/excel/2006/main">
          <x14:cfRule type="dataBar" id="{2BC182BB-B0A4-4ECE-9E10-496D813CBC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J39:J44</xm:sqref>
        </x14:conditionalFormatting>
        <x14:conditionalFormatting xmlns:xm="http://schemas.microsoft.com/office/excel/2006/main">
          <x14:cfRule type="dataBar" id="{4ADA3605-444C-41D7-B1D4-6A7EA20FAC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K39:K44</xm:sqref>
        </x14:conditionalFormatting>
        <x14:conditionalFormatting xmlns:xm="http://schemas.microsoft.com/office/excel/2006/main">
          <x14:cfRule type="dataBar" id="{6E03D01F-0A30-415A-81C0-27C5394891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M39:M44</xm:sqref>
        </x14:conditionalFormatting>
        <x14:conditionalFormatting xmlns:xm="http://schemas.microsoft.com/office/excel/2006/main">
          <x14:cfRule type="dataBar" id="{74C31CE1-AB62-4B04-BF5A-C3C98EAF22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N39:N44</xm:sqref>
        </x14:conditionalFormatting>
        <x14:conditionalFormatting xmlns:xm="http://schemas.microsoft.com/office/excel/2006/main">
          <x14:cfRule type="dataBar" id="{B3428F70-5AA0-47EB-AF14-7F35041AC8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</xm:sqref>
        </x14:conditionalFormatting>
        <x14:conditionalFormatting xmlns:xm="http://schemas.microsoft.com/office/excel/2006/main">
          <x14:cfRule type="dataBar" id="{4ECF6C97-BCCE-47D2-9A3B-250A5B4B8C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B27</xm:sqref>
        </x14:conditionalFormatting>
        <x14:conditionalFormatting xmlns:xm="http://schemas.microsoft.com/office/excel/2006/main">
          <x14:cfRule type="dataBar" id="{2D11C56C-1748-4963-9E74-6FF488DD62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B33</xm:sqref>
        </x14:conditionalFormatting>
        <x14:conditionalFormatting xmlns:xm="http://schemas.microsoft.com/office/excel/2006/main">
          <x14:cfRule type="dataBar" id="{6F815D95-AF3C-44F6-B1DA-9027079C04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B39</xm:sqref>
        </x14:conditionalFormatting>
        <x14:conditionalFormatting xmlns:xm="http://schemas.microsoft.com/office/excel/2006/main">
          <x14:cfRule type="dataBar" id="{A5424ECC-67A1-4373-91A2-791CCE2245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B45</xm:sqref>
        </x14:conditionalFormatting>
        <x14:conditionalFormatting xmlns:xm="http://schemas.microsoft.com/office/excel/2006/main">
          <x14:cfRule type="dataBar" id="{B0745547-567B-4714-9109-2F4E4038B1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D51:D56</xm:sqref>
        </x14:conditionalFormatting>
        <x14:conditionalFormatting xmlns:xm="http://schemas.microsoft.com/office/excel/2006/main">
          <x14:cfRule type="dataBar" id="{D653AFDB-7CF7-4318-93FF-CCA884FC48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A52:B56 P51:P56 A51</xm:sqref>
        </x14:conditionalFormatting>
        <x14:conditionalFormatting xmlns:xm="http://schemas.microsoft.com/office/excel/2006/main">
          <x14:cfRule type="dataBar" id="{85FB213F-D0CE-42D4-AC04-20C1DA28F1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O51:O56</xm:sqref>
        </x14:conditionalFormatting>
        <x14:conditionalFormatting xmlns:xm="http://schemas.microsoft.com/office/excel/2006/main">
          <x14:cfRule type="dataBar" id="{89D1871A-7657-4BE4-BB58-3C4E21DCFC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I51:I56</xm:sqref>
        </x14:conditionalFormatting>
        <x14:conditionalFormatting xmlns:xm="http://schemas.microsoft.com/office/excel/2006/main">
          <x14:cfRule type="dataBar" id="{21980E75-0B99-41E0-B246-9959920567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F51:F56</xm:sqref>
        </x14:conditionalFormatting>
        <x14:conditionalFormatting xmlns:xm="http://schemas.microsoft.com/office/excel/2006/main">
          <x14:cfRule type="dataBar" id="{961F0B07-1E2D-4A7B-B4AA-B7AB46C843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L51:L56</xm:sqref>
        </x14:conditionalFormatting>
        <x14:conditionalFormatting xmlns:xm="http://schemas.microsoft.com/office/excel/2006/main">
          <x14:cfRule type="dataBar" id="{200326DB-9AD9-4711-916B-C13471F7F5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C51:C56</xm:sqref>
        </x14:conditionalFormatting>
        <x14:conditionalFormatting xmlns:xm="http://schemas.microsoft.com/office/excel/2006/main">
          <x14:cfRule type="dataBar" id="{EA07BC99-AA84-4940-AE24-866AC88BB2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E51:E56</xm:sqref>
        </x14:conditionalFormatting>
        <x14:conditionalFormatting xmlns:xm="http://schemas.microsoft.com/office/excel/2006/main">
          <x14:cfRule type="dataBar" id="{F7D1C577-ECC0-4468-AB6E-81C05F94D2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G51:G56</xm:sqref>
        </x14:conditionalFormatting>
        <x14:conditionalFormatting xmlns:xm="http://schemas.microsoft.com/office/excel/2006/main">
          <x14:cfRule type="dataBar" id="{D2F0B7C7-D88B-4BFD-AC44-2F2F19BDFD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H51:H56</xm:sqref>
        </x14:conditionalFormatting>
        <x14:conditionalFormatting xmlns:xm="http://schemas.microsoft.com/office/excel/2006/main">
          <x14:cfRule type="dataBar" id="{F6711900-4AC5-4A0B-8E77-131DE63354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J51:J56</xm:sqref>
        </x14:conditionalFormatting>
        <x14:conditionalFormatting xmlns:xm="http://schemas.microsoft.com/office/excel/2006/main">
          <x14:cfRule type="dataBar" id="{8393452D-842D-4028-99C9-CF12307B24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K51:K56</xm:sqref>
        </x14:conditionalFormatting>
        <x14:conditionalFormatting xmlns:xm="http://schemas.microsoft.com/office/excel/2006/main">
          <x14:cfRule type="dataBar" id="{4F7D1E5C-AE6D-42DF-9C77-9B514D0AAA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M51:M56</xm:sqref>
        </x14:conditionalFormatting>
        <x14:conditionalFormatting xmlns:xm="http://schemas.microsoft.com/office/excel/2006/main">
          <x14:cfRule type="dataBar" id="{BB71BF12-9294-4517-BBE6-31F18CD26D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N51:N56</xm:sqref>
        </x14:conditionalFormatting>
        <x14:conditionalFormatting xmlns:xm="http://schemas.microsoft.com/office/excel/2006/main">
          <x14:cfRule type="dataBar" id="{AFB936C8-95EA-4DA1-9BB7-954E069A0C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B51</xm:sqref>
        </x14:conditionalFormatting>
        <x14:conditionalFormatting xmlns:xm="http://schemas.microsoft.com/office/excel/2006/main">
          <x14:cfRule type="dataBar" id="{659A5451-6ED8-4B5D-BB74-09D9CCD233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D45:D50</xm:sqref>
        </x14:conditionalFormatting>
        <x14:conditionalFormatting xmlns:xm="http://schemas.microsoft.com/office/excel/2006/main">
          <x14:cfRule type="dataBar" id="{F21125C8-F63A-4640-A1B2-C3B81C8031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A46:B50 P45:P50 A45</xm:sqref>
        </x14:conditionalFormatting>
        <x14:conditionalFormatting xmlns:xm="http://schemas.microsoft.com/office/excel/2006/main">
          <x14:cfRule type="dataBar" id="{14DD42E4-15A8-4E96-A286-9A67ADF92E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O45:O50</xm:sqref>
        </x14:conditionalFormatting>
        <x14:conditionalFormatting xmlns:xm="http://schemas.microsoft.com/office/excel/2006/main">
          <x14:cfRule type="dataBar" id="{D14C1F3D-AB3A-499E-BB46-04FE5FBC55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I45:I50</xm:sqref>
        </x14:conditionalFormatting>
        <x14:conditionalFormatting xmlns:xm="http://schemas.microsoft.com/office/excel/2006/main">
          <x14:cfRule type="dataBar" id="{10A6E9A3-7540-458C-B1C6-3B4A99392A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F45:F50</xm:sqref>
        </x14:conditionalFormatting>
        <x14:conditionalFormatting xmlns:xm="http://schemas.microsoft.com/office/excel/2006/main">
          <x14:cfRule type="dataBar" id="{83CF8C70-C397-432F-956B-F6FD418AF3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L45:L50</xm:sqref>
        </x14:conditionalFormatting>
        <x14:conditionalFormatting xmlns:xm="http://schemas.microsoft.com/office/excel/2006/main">
          <x14:cfRule type="dataBar" id="{D8EB42D8-F47F-49D5-B450-9C26681695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C45:C50</xm:sqref>
        </x14:conditionalFormatting>
        <x14:conditionalFormatting xmlns:xm="http://schemas.microsoft.com/office/excel/2006/main">
          <x14:cfRule type="dataBar" id="{72DCA89C-CE89-4263-9E2A-4AE7604364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E45:E50</xm:sqref>
        </x14:conditionalFormatting>
        <x14:conditionalFormatting xmlns:xm="http://schemas.microsoft.com/office/excel/2006/main">
          <x14:cfRule type="dataBar" id="{3AFD8099-8B9F-4336-9ECC-4FEE910CB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G45:G50</xm:sqref>
        </x14:conditionalFormatting>
        <x14:conditionalFormatting xmlns:xm="http://schemas.microsoft.com/office/excel/2006/main">
          <x14:cfRule type="dataBar" id="{30C4E93E-B55A-4DC1-AD6E-3DC34A5F53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H45:H50</xm:sqref>
        </x14:conditionalFormatting>
        <x14:conditionalFormatting xmlns:xm="http://schemas.microsoft.com/office/excel/2006/main">
          <x14:cfRule type="dataBar" id="{60F4214B-CAF0-4977-9C13-F42E6F729E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J45:J50</xm:sqref>
        </x14:conditionalFormatting>
        <x14:conditionalFormatting xmlns:xm="http://schemas.microsoft.com/office/excel/2006/main">
          <x14:cfRule type="dataBar" id="{A9D0F45B-1CF3-4806-9045-F92DA91546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K45:K50</xm:sqref>
        </x14:conditionalFormatting>
        <x14:conditionalFormatting xmlns:xm="http://schemas.microsoft.com/office/excel/2006/main">
          <x14:cfRule type="dataBar" id="{A11CBFF7-4D0E-4162-BBF8-6C1603EBB9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M45:M50</xm:sqref>
        </x14:conditionalFormatting>
        <x14:conditionalFormatting xmlns:xm="http://schemas.microsoft.com/office/excel/2006/main">
          <x14:cfRule type="dataBar" id="{3FA2CF83-2EB9-4685-9B07-94D8FF2C23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N45:N50</xm:sqref>
        </x14:conditionalFormatting>
        <x14:conditionalFormatting xmlns:xm="http://schemas.microsoft.com/office/excel/2006/main">
          <x14:cfRule type="dataBar" id="{6F433544-0AC6-443C-B2CA-32706E6928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F59:F62</xm:sqref>
        </x14:conditionalFormatting>
        <x14:conditionalFormatting xmlns:xm="http://schemas.microsoft.com/office/excel/2006/main">
          <x14:cfRule type="dataBar" id="{8B3AE515-0FEA-4A19-844D-99EF788699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I59:I62</xm:sqref>
        </x14:conditionalFormatting>
        <x14:conditionalFormatting xmlns:xm="http://schemas.microsoft.com/office/excel/2006/main">
          <x14:cfRule type="dataBar" id="{9C8640C8-6E9C-49A0-8A97-8C808804A5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L61:L62 L59</xm:sqref>
        </x14:conditionalFormatting>
        <x14:conditionalFormatting xmlns:xm="http://schemas.microsoft.com/office/excel/2006/main">
          <x14:cfRule type="dataBar" id="{95C57C8A-973D-48AF-ABC0-B832E6A2BF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O61:O62 O59</xm:sqref>
        </x14:conditionalFormatting>
        <x14:conditionalFormatting xmlns:xm="http://schemas.microsoft.com/office/excel/2006/main">
          <x14:cfRule type="dataBar" id="{E05C4B68-B809-4EB6-BC69-0DEE5E330C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L60</xm:sqref>
        </x14:conditionalFormatting>
        <x14:conditionalFormatting xmlns:xm="http://schemas.microsoft.com/office/excel/2006/main">
          <x14:cfRule type="dataBar" id="{E2F50426-B4EC-46D5-825C-2EA7E75E3D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O60</xm:sqref>
        </x14:conditionalFormatting>
        <x14:conditionalFormatting xmlns:xm="http://schemas.microsoft.com/office/excel/2006/main">
          <x14:cfRule type="dataBar" id="{B74C8ECB-7DBE-40F4-86A3-F7F779E3DE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D57:D68 D15:D20</xm:sqref>
        </x14:conditionalFormatting>
        <x14:conditionalFormatting xmlns:xm="http://schemas.microsoft.com/office/excel/2006/main">
          <x14:cfRule type="dataBar" id="{E53409E8-C1D8-41F8-BC75-46A3E9B473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P57:P69 A15:B20 A57:B69 P3:P38</xm:sqref>
        </x14:conditionalFormatting>
        <x14:conditionalFormatting xmlns:xm="http://schemas.microsoft.com/office/excel/2006/main">
          <x14:cfRule type="dataBar" id="{4F1B477A-AFEC-4267-B96A-C6FDAC9216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O57:O58 O3:O20 O63:O69</xm:sqref>
        </x14:conditionalFormatting>
        <x14:conditionalFormatting xmlns:xm="http://schemas.microsoft.com/office/excel/2006/main">
          <x14:cfRule type="dataBar" id="{CB36C641-3F89-4179-A78E-4FCA6A9995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I57:I58 I3:I20 I63:I69</xm:sqref>
        </x14:conditionalFormatting>
        <x14:conditionalFormatting xmlns:xm="http://schemas.microsoft.com/office/excel/2006/main">
          <x14:cfRule type="dataBar" id="{B1FB307F-6F5E-47B7-BFCA-2DEEFB7890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F57:F58 F3:F20 F63:F69</xm:sqref>
        </x14:conditionalFormatting>
        <x14:conditionalFormatting xmlns:xm="http://schemas.microsoft.com/office/excel/2006/main">
          <x14:cfRule type="dataBar" id="{A75D8488-9312-401D-B584-EA8FA53A4C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L57:L58 L3:L20 L63:L69</xm:sqref>
        </x14:conditionalFormatting>
        <x14:conditionalFormatting xmlns:xm="http://schemas.microsoft.com/office/excel/2006/main">
          <x14:cfRule type="dataBar" id="{6C4E6A56-DB57-432E-8B57-0C7E2EDB2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C15:C20 C57:C69</xm:sqref>
        </x14:conditionalFormatting>
        <x14:conditionalFormatting xmlns:xm="http://schemas.microsoft.com/office/excel/2006/main">
          <x14:cfRule type="dataBar" id="{19589E09-58CF-4ABC-BB05-4B011119DA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E57:E69 E15:E20</xm:sqref>
        </x14:conditionalFormatting>
        <x14:conditionalFormatting xmlns:xm="http://schemas.microsoft.com/office/excel/2006/main">
          <x14:cfRule type="dataBar" id="{54E8DFEA-733B-4719-9A75-88B5FC1D7E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G57:G69 G3:G20</xm:sqref>
        </x14:conditionalFormatting>
        <x14:conditionalFormatting xmlns:xm="http://schemas.microsoft.com/office/excel/2006/main">
          <x14:cfRule type="dataBar" id="{C1EF4A6E-73BF-40F8-9DEB-D851856D80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H57:H69 H3:H20</xm:sqref>
        </x14:conditionalFormatting>
        <x14:conditionalFormatting xmlns:xm="http://schemas.microsoft.com/office/excel/2006/main">
          <x14:cfRule type="dataBar" id="{FAC30A38-3125-4670-9418-4C1E3836E1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J57:J69 J3:J20</xm:sqref>
        </x14:conditionalFormatting>
        <x14:conditionalFormatting xmlns:xm="http://schemas.microsoft.com/office/excel/2006/main">
          <x14:cfRule type="dataBar" id="{13D34C6A-D6F1-4451-B2B1-AEBDFCBDA8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K57:K69 K3:K20</xm:sqref>
        </x14:conditionalFormatting>
        <x14:conditionalFormatting xmlns:xm="http://schemas.microsoft.com/office/excel/2006/main">
          <x14:cfRule type="dataBar" id="{F91F6A4D-1039-49F6-830C-6F9F343611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M57:M69 M3:M20</xm:sqref>
        </x14:conditionalFormatting>
        <x14:conditionalFormatting xmlns:xm="http://schemas.microsoft.com/office/excel/2006/main">
          <x14:cfRule type="dataBar" id="{DA5660B0-7A9E-4179-A004-A433BE0CF4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N57:N69 N3:N20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B941-24A7-4987-83CC-C841CE825926}">
  <dimension ref="B2:J43"/>
  <sheetViews>
    <sheetView topLeftCell="A3" workbookViewId="0">
      <selection activeCell="F50" sqref="F50"/>
    </sheetView>
  </sheetViews>
  <sheetFormatPr defaultRowHeight="14.4" x14ac:dyDescent="0.3"/>
  <cols>
    <col min="2" max="2" width="19.44140625" bestFit="1" customWidth="1"/>
    <col min="3" max="3" width="27.6640625" bestFit="1" customWidth="1"/>
    <col min="4" max="4" width="26.88671875" bestFit="1" customWidth="1"/>
    <col min="5" max="7" width="26" bestFit="1" customWidth="1"/>
    <col min="8" max="8" width="16.44140625" customWidth="1"/>
    <col min="9" max="9" width="10.88671875" bestFit="1" customWidth="1"/>
  </cols>
  <sheetData>
    <row r="2" spans="2:10" x14ac:dyDescent="0.3">
      <c r="B2" s="226" t="s">
        <v>30</v>
      </c>
      <c r="C2" s="226"/>
      <c r="D2" s="226"/>
      <c r="E2" s="12"/>
      <c r="F2" s="13"/>
      <c r="G2" s="13"/>
      <c r="H2" s="13"/>
      <c r="I2" s="13"/>
      <c r="J2" s="13"/>
    </row>
    <row r="3" spans="2:10" x14ac:dyDescent="0.3">
      <c r="B3" s="14" t="s">
        <v>31</v>
      </c>
      <c r="C3" s="227" t="s">
        <v>32</v>
      </c>
      <c r="D3" s="228"/>
      <c r="E3" s="229"/>
      <c r="F3" s="15"/>
      <c r="G3" s="16"/>
      <c r="H3" s="17"/>
      <c r="I3" s="17"/>
      <c r="J3" s="17"/>
    </row>
    <row r="4" spans="2:10" x14ac:dyDescent="0.3">
      <c r="B4" s="14" t="s">
        <v>33</v>
      </c>
      <c r="C4" s="18" t="s">
        <v>34</v>
      </c>
      <c r="D4" s="19" t="s">
        <v>35</v>
      </c>
      <c r="E4" s="18" t="s">
        <v>36</v>
      </c>
      <c r="F4" s="20"/>
      <c r="G4" s="21"/>
      <c r="H4" s="22"/>
      <c r="I4" s="23"/>
      <c r="J4" s="23"/>
    </row>
    <row r="5" spans="2:10" ht="28.8" x14ac:dyDescent="0.3">
      <c r="B5" s="14" t="s">
        <v>37</v>
      </c>
      <c r="C5" s="24" t="s">
        <v>38</v>
      </c>
      <c r="D5" s="25" t="s">
        <v>39</v>
      </c>
      <c r="E5" s="26" t="s">
        <v>145</v>
      </c>
      <c r="F5" s="20"/>
      <c r="G5" s="21"/>
      <c r="H5" s="22"/>
      <c r="I5" s="23"/>
      <c r="J5" s="23"/>
    </row>
    <row r="6" spans="2:10" ht="43.2" x14ac:dyDescent="0.3">
      <c r="B6" s="27" t="s">
        <v>41</v>
      </c>
      <c r="C6" s="30" t="s">
        <v>131</v>
      </c>
      <c r="D6" s="30"/>
      <c r="E6" s="30"/>
      <c r="F6" s="30"/>
      <c r="G6" s="30"/>
      <c r="H6" s="31"/>
      <c r="I6" s="230"/>
      <c r="J6" s="230"/>
    </row>
    <row r="7" spans="2:10" ht="43.2" x14ac:dyDescent="0.3">
      <c r="B7" s="32" t="s">
        <v>43</v>
      </c>
      <c r="C7" s="24" t="s">
        <v>44</v>
      </c>
      <c r="D7" s="24" t="s">
        <v>45</v>
      </c>
      <c r="E7" s="24" t="s">
        <v>45</v>
      </c>
      <c r="F7" s="24" t="s">
        <v>45</v>
      </c>
      <c r="G7" s="24" t="s">
        <v>45</v>
      </c>
      <c r="H7" s="31"/>
      <c r="I7" s="230"/>
      <c r="J7" s="230"/>
    </row>
    <row r="8" spans="2:10" x14ac:dyDescent="0.3">
      <c r="B8" s="13"/>
      <c r="C8" s="13"/>
      <c r="D8" s="13"/>
      <c r="E8" s="13"/>
      <c r="F8" s="13"/>
      <c r="G8" s="13"/>
      <c r="H8" s="13"/>
      <c r="I8" s="13"/>
      <c r="J8" s="13"/>
    </row>
    <row r="9" spans="2:10" x14ac:dyDescent="0.3">
      <c r="B9" s="33" t="s">
        <v>46</v>
      </c>
      <c r="C9" s="33"/>
      <c r="D9" s="13"/>
      <c r="E9" s="13"/>
      <c r="F9" s="13"/>
      <c r="G9" s="13"/>
      <c r="H9" s="13"/>
      <c r="I9" s="13"/>
      <c r="J9" s="13"/>
    </row>
    <row r="10" spans="2:10" x14ac:dyDescent="0.3">
      <c r="B10" s="13"/>
      <c r="C10" s="34" t="s">
        <v>47</v>
      </c>
      <c r="D10" s="34" t="s">
        <v>48</v>
      </c>
      <c r="E10" s="34" t="s">
        <v>49</v>
      </c>
      <c r="F10" s="34" t="s">
        <v>50</v>
      </c>
      <c r="G10" s="34" t="s">
        <v>51</v>
      </c>
      <c r="H10" s="34" t="s">
        <v>52</v>
      </c>
      <c r="I10" s="34"/>
      <c r="J10" s="13"/>
    </row>
    <row r="11" spans="2:10" ht="72" x14ac:dyDescent="0.3">
      <c r="B11" s="35" t="s">
        <v>53</v>
      </c>
      <c r="C11" s="36" t="s">
        <v>244</v>
      </c>
      <c r="D11" s="37"/>
      <c r="E11" s="36"/>
      <c r="F11" s="37"/>
      <c r="G11" s="36"/>
      <c r="H11" s="37"/>
      <c r="I11" s="38"/>
      <c r="J11" s="39"/>
    </row>
    <row r="12" spans="2:10" ht="43.2" x14ac:dyDescent="0.3">
      <c r="B12" s="35" t="s">
        <v>56</v>
      </c>
      <c r="C12" s="36" t="s">
        <v>245</v>
      </c>
      <c r="D12" s="37"/>
      <c r="E12" s="36"/>
      <c r="F12" s="37"/>
      <c r="G12" s="36"/>
      <c r="H12" s="37"/>
      <c r="I12" s="38"/>
      <c r="J12" s="39"/>
    </row>
    <row r="13" spans="2:10" ht="43.2" x14ac:dyDescent="0.3">
      <c r="B13" s="40" t="s">
        <v>59</v>
      </c>
      <c r="C13" s="41"/>
      <c r="D13" s="42"/>
      <c r="E13" s="41"/>
      <c r="F13" s="42"/>
      <c r="G13" s="41"/>
      <c r="H13" s="42"/>
      <c r="I13" s="43"/>
      <c r="J13" s="44"/>
    </row>
    <row r="14" spans="2:10" ht="57.6" x14ac:dyDescent="0.3">
      <c r="B14" s="40" t="s">
        <v>61</v>
      </c>
      <c r="C14" s="41" t="s">
        <v>144</v>
      </c>
      <c r="D14" s="42"/>
      <c r="E14" s="41"/>
      <c r="F14" s="42"/>
      <c r="G14" s="41"/>
      <c r="H14" s="42"/>
      <c r="I14" s="43"/>
      <c r="J14" s="44"/>
    </row>
    <row r="15" spans="2:10" ht="28.8" x14ac:dyDescent="0.3">
      <c r="B15" s="35" t="s">
        <v>62</v>
      </c>
      <c r="C15" s="45">
        <v>60</v>
      </c>
      <c r="D15" s="46">
        <v>0</v>
      </c>
      <c r="E15" s="45">
        <v>0</v>
      </c>
      <c r="F15" s="46">
        <v>0</v>
      </c>
      <c r="G15" s="45">
        <v>0</v>
      </c>
      <c r="H15" s="46">
        <v>0</v>
      </c>
      <c r="I15" s="47">
        <f>SUM(C15:H15)</f>
        <v>60</v>
      </c>
      <c r="J15" s="13"/>
    </row>
    <row r="17" spans="2:10" x14ac:dyDescent="0.3">
      <c r="B17" s="231" t="s">
        <v>64</v>
      </c>
      <c r="C17" s="231"/>
      <c r="D17" s="231"/>
      <c r="E17" s="231"/>
      <c r="F17" s="231"/>
      <c r="G17" s="231"/>
      <c r="H17" s="231"/>
      <c r="I17" s="231"/>
      <c r="J17" s="231"/>
    </row>
    <row r="18" spans="2:10" x14ac:dyDescent="0.3">
      <c r="B18" s="49"/>
      <c r="C18" s="49" t="s">
        <v>47</v>
      </c>
      <c r="D18" s="49" t="s">
        <v>65</v>
      </c>
      <c r="E18" s="49" t="s">
        <v>49</v>
      </c>
      <c r="F18" s="49" t="s">
        <v>66</v>
      </c>
      <c r="G18" s="49" t="s">
        <v>51</v>
      </c>
      <c r="H18" s="49" t="s">
        <v>52</v>
      </c>
      <c r="I18" s="49"/>
      <c r="J18" s="50"/>
    </row>
    <row r="19" spans="2:10" ht="110.4" x14ac:dyDescent="0.3">
      <c r="B19" s="35" t="s">
        <v>67</v>
      </c>
      <c r="C19" s="36" t="s">
        <v>246</v>
      </c>
      <c r="D19" s="37"/>
      <c r="E19" s="36"/>
      <c r="F19" s="37"/>
      <c r="G19" s="36"/>
      <c r="H19" s="37"/>
      <c r="I19" s="51"/>
      <c r="J19" s="52"/>
    </row>
    <row r="20" spans="2:10" ht="43.2" x14ac:dyDescent="0.3">
      <c r="B20" s="48" t="s">
        <v>70</v>
      </c>
      <c r="C20" s="53"/>
      <c r="D20" s="54"/>
      <c r="E20" s="53"/>
      <c r="F20" s="54"/>
      <c r="G20" s="53"/>
      <c r="H20" s="54"/>
      <c r="I20" s="51"/>
      <c r="J20" s="52"/>
    </row>
    <row r="21" spans="2:10" x14ac:dyDescent="0.3">
      <c r="B21" s="55" t="s">
        <v>63</v>
      </c>
      <c r="C21" s="56"/>
      <c r="D21" s="57"/>
      <c r="E21" s="56"/>
      <c r="F21" s="57"/>
      <c r="G21" s="56"/>
      <c r="H21" s="57"/>
    </row>
    <row r="23" spans="2:10" x14ac:dyDescent="0.3">
      <c r="B23" s="222" t="s">
        <v>71</v>
      </c>
      <c r="C23" s="222"/>
      <c r="D23" s="222"/>
      <c r="E23" s="222"/>
      <c r="F23" s="222"/>
      <c r="G23" s="222"/>
      <c r="H23" s="222"/>
      <c r="I23" s="222"/>
      <c r="J23" s="222"/>
    </row>
    <row r="24" spans="2:10" x14ac:dyDescent="0.3">
      <c r="B24" s="13"/>
      <c r="C24" s="13"/>
      <c r="D24" s="13"/>
      <c r="E24" s="13"/>
      <c r="F24" s="13"/>
      <c r="G24" s="13"/>
      <c r="H24" s="13"/>
      <c r="I24" s="58"/>
      <c r="J24" s="59"/>
    </row>
    <row r="25" spans="2:10" ht="72" x14ac:dyDescent="0.3">
      <c r="B25" s="60" t="s">
        <v>72</v>
      </c>
      <c r="C25" s="60" t="s">
        <v>73</v>
      </c>
      <c r="D25" s="61" t="s">
        <v>74</v>
      </c>
      <c r="E25" s="61" t="s">
        <v>75</v>
      </c>
      <c r="F25" s="61" t="s">
        <v>76</v>
      </c>
      <c r="G25" s="61" t="s">
        <v>77</v>
      </c>
      <c r="H25" s="60" t="s">
        <v>78</v>
      </c>
      <c r="I25" s="62" t="s">
        <v>63</v>
      </c>
      <c r="J25" s="63"/>
    </row>
    <row r="26" spans="2:10" ht="72" x14ac:dyDescent="0.3">
      <c r="B26" s="64" t="s">
        <v>247</v>
      </c>
      <c r="C26" s="64" t="s">
        <v>248</v>
      </c>
      <c r="D26" s="104" t="s">
        <v>249</v>
      </c>
      <c r="E26" s="104" t="s">
        <v>250</v>
      </c>
      <c r="F26" s="104" t="s">
        <v>82</v>
      </c>
      <c r="G26" s="104" t="s">
        <v>83</v>
      </c>
      <c r="H26" s="64" t="s">
        <v>144</v>
      </c>
      <c r="I26" s="64"/>
      <c r="J26" s="65"/>
    </row>
    <row r="27" spans="2:10" ht="129.6" x14ac:dyDescent="0.3">
      <c r="B27" s="64" t="s">
        <v>247</v>
      </c>
      <c r="C27" s="64" t="s">
        <v>251</v>
      </c>
      <c r="D27" s="104" t="s">
        <v>252</v>
      </c>
      <c r="E27" s="104" t="s">
        <v>253</v>
      </c>
      <c r="F27" s="104" t="s">
        <v>254</v>
      </c>
      <c r="G27" s="104" t="s">
        <v>255</v>
      </c>
      <c r="H27" s="64" t="s">
        <v>144</v>
      </c>
      <c r="I27" s="64"/>
      <c r="J27" s="65"/>
    </row>
    <row r="28" spans="2:10" ht="129.6" x14ac:dyDescent="0.3">
      <c r="B28" s="64" t="s">
        <v>247</v>
      </c>
      <c r="C28" s="64" t="s">
        <v>256</v>
      </c>
      <c r="D28" s="104" t="s">
        <v>257</v>
      </c>
      <c r="E28" s="104" t="s">
        <v>258</v>
      </c>
      <c r="F28" s="104" t="s">
        <v>259</v>
      </c>
      <c r="G28" s="104" t="s">
        <v>182</v>
      </c>
      <c r="H28" s="64" t="s">
        <v>144</v>
      </c>
      <c r="I28" s="64"/>
      <c r="J28" s="65"/>
    </row>
    <row r="29" spans="2:10" ht="72" x14ac:dyDescent="0.3">
      <c r="B29" s="64" t="s">
        <v>247</v>
      </c>
      <c r="C29" s="64" t="s">
        <v>260</v>
      </c>
      <c r="D29" s="104" t="s">
        <v>199</v>
      </c>
      <c r="E29" s="104" t="s">
        <v>261</v>
      </c>
      <c r="F29" s="104" t="s">
        <v>171</v>
      </c>
      <c r="G29" s="104" t="s">
        <v>220</v>
      </c>
      <c r="H29" s="64" t="s">
        <v>144</v>
      </c>
      <c r="I29" s="64"/>
      <c r="J29" s="65"/>
    </row>
    <row r="30" spans="2:10" ht="115.2" x14ac:dyDescent="0.3">
      <c r="B30" s="64" t="s">
        <v>247</v>
      </c>
      <c r="C30" s="64" t="s">
        <v>262</v>
      </c>
      <c r="D30" s="104" t="s">
        <v>263</v>
      </c>
      <c r="E30" s="104" t="s">
        <v>86</v>
      </c>
      <c r="F30" s="104" t="s">
        <v>264</v>
      </c>
      <c r="G30" s="104" t="s">
        <v>265</v>
      </c>
      <c r="H30" s="64" t="s">
        <v>144</v>
      </c>
      <c r="I30" s="64"/>
      <c r="J30" s="65"/>
    </row>
    <row r="31" spans="2:10" x14ac:dyDescent="0.3">
      <c r="B31" s="13"/>
      <c r="C31" s="13"/>
      <c r="D31" s="13"/>
      <c r="E31" s="13"/>
      <c r="F31" s="13"/>
      <c r="G31" s="13"/>
      <c r="H31" s="13"/>
      <c r="I31" s="13"/>
    </row>
    <row r="32" spans="2:10" x14ac:dyDescent="0.3">
      <c r="B32" s="13"/>
      <c r="C32" s="13"/>
      <c r="D32" s="13"/>
      <c r="E32" s="13"/>
      <c r="F32" s="13"/>
      <c r="G32" s="13"/>
      <c r="H32" s="13"/>
      <c r="I32" s="13"/>
    </row>
    <row r="33" spans="2:10" x14ac:dyDescent="0.3">
      <c r="B33" s="222" t="s">
        <v>118</v>
      </c>
      <c r="C33" s="222"/>
      <c r="D33" s="222"/>
      <c r="E33" s="222"/>
      <c r="F33" s="222"/>
      <c r="G33" s="222"/>
      <c r="H33" s="222"/>
      <c r="I33" s="222"/>
      <c r="J33" s="222"/>
    </row>
    <row r="35" spans="2:10" ht="28.8" x14ac:dyDescent="0.3">
      <c r="B35" s="60" t="s">
        <v>72</v>
      </c>
      <c r="C35" s="60" t="s">
        <v>73</v>
      </c>
      <c r="D35" s="62" t="s">
        <v>119</v>
      </c>
      <c r="E35" s="223" t="s">
        <v>120</v>
      </c>
      <c r="F35" s="224"/>
      <c r="G35" s="225"/>
      <c r="H35" s="62" t="s">
        <v>121</v>
      </c>
      <c r="I35" s="62" t="s">
        <v>63</v>
      </c>
    </row>
    <row r="36" spans="2:10" x14ac:dyDescent="0.3">
      <c r="B36" s="68" t="s">
        <v>247</v>
      </c>
      <c r="C36" s="64" t="s">
        <v>248</v>
      </c>
      <c r="D36" s="149" t="s">
        <v>266</v>
      </c>
      <c r="E36" s="219" t="s">
        <v>267</v>
      </c>
      <c r="F36" s="220"/>
      <c r="G36" s="221"/>
      <c r="H36" s="69">
        <v>15</v>
      </c>
      <c r="I36" s="70"/>
    </row>
    <row r="37" spans="2:10" x14ac:dyDescent="0.3">
      <c r="B37" s="68" t="s">
        <v>247</v>
      </c>
      <c r="C37" s="64" t="s">
        <v>251</v>
      </c>
      <c r="D37" s="149" t="s">
        <v>266</v>
      </c>
      <c r="E37" s="219" t="s">
        <v>268</v>
      </c>
      <c r="F37" s="220"/>
      <c r="G37" s="221"/>
      <c r="H37" s="69">
        <v>15</v>
      </c>
      <c r="I37" s="70"/>
    </row>
    <row r="38" spans="2:10" x14ac:dyDescent="0.3">
      <c r="B38" s="68" t="s">
        <v>247</v>
      </c>
      <c r="C38" s="64" t="s">
        <v>256</v>
      </c>
      <c r="D38" s="149" t="s">
        <v>266</v>
      </c>
      <c r="E38" s="219" t="s">
        <v>267</v>
      </c>
      <c r="F38" s="220"/>
      <c r="G38" s="221"/>
      <c r="H38" s="69">
        <v>15</v>
      </c>
      <c r="I38" s="70"/>
    </row>
    <row r="39" spans="2:10" x14ac:dyDescent="0.3">
      <c r="B39" s="68" t="s">
        <v>247</v>
      </c>
      <c r="C39" s="64" t="s">
        <v>260</v>
      </c>
      <c r="D39" s="149" t="s">
        <v>266</v>
      </c>
      <c r="E39" s="219" t="s">
        <v>269</v>
      </c>
      <c r="F39" s="220"/>
      <c r="G39" s="221"/>
      <c r="H39" s="69">
        <v>13</v>
      </c>
      <c r="I39" s="70"/>
    </row>
    <row r="40" spans="2:10" x14ac:dyDescent="0.3">
      <c r="B40" s="68" t="s">
        <v>247</v>
      </c>
      <c r="C40" s="64" t="s">
        <v>262</v>
      </c>
      <c r="D40" s="149" t="s">
        <v>266</v>
      </c>
      <c r="E40" s="219" t="s">
        <v>270</v>
      </c>
      <c r="F40" s="220"/>
      <c r="G40" s="221"/>
      <c r="H40" s="69">
        <v>2</v>
      </c>
      <c r="I40" s="70"/>
    </row>
    <row r="41" spans="2:10" x14ac:dyDescent="0.3">
      <c r="B41" s="13"/>
      <c r="C41" s="13"/>
      <c r="D41" s="13"/>
      <c r="E41" s="13"/>
      <c r="F41" s="77"/>
      <c r="G41" s="78" t="s">
        <v>129</v>
      </c>
      <c r="H41" s="79">
        <f>SUM(H36:H40)</f>
        <v>60</v>
      </c>
      <c r="I41" s="13"/>
    </row>
    <row r="42" spans="2:10" x14ac:dyDescent="0.3">
      <c r="B42" s="13"/>
      <c r="C42" s="13"/>
      <c r="D42" s="13"/>
      <c r="E42" s="13"/>
      <c r="F42" s="80"/>
      <c r="G42" s="81" t="s">
        <v>130</v>
      </c>
      <c r="H42" s="82" t="b">
        <f>EXACT(H41,I15)</f>
        <v>1</v>
      </c>
      <c r="I42" s="13"/>
    </row>
    <row r="43" spans="2:10" x14ac:dyDescent="0.3">
      <c r="B43" s="13"/>
      <c r="C43" s="13"/>
      <c r="D43" s="34"/>
      <c r="E43" s="34"/>
      <c r="F43" s="13"/>
      <c r="G43" s="147"/>
      <c r="H43" s="148"/>
      <c r="I43" s="13"/>
    </row>
  </sheetData>
  <mergeCells count="13">
    <mergeCell ref="B23:J23"/>
    <mergeCell ref="B2:D2"/>
    <mergeCell ref="C3:E3"/>
    <mergeCell ref="I6:I7"/>
    <mergeCell ref="J6:J7"/>
    <mergeCell ref="B17:J17"/>
    <mergeCell ref="E40:G40"/>
    <mergeCell ref="B33:J33"/>
    <mergeCell ref="E35:G35"/>
    <mergeCell ref="E36:G36"/>
    <mergeCell ref="E37:G37"/>
    <mergeCell ref="E38:G38"/>
    <mergeCell ref="E39:G39"/>
  </mergeCells>
  <conditionalFormatting sqref="H42">
    <cfRule type="cellIs" dxfId="11" priority="1" operator="equal">
      <formula>$D$14</formula>
    </cfRule>
    <cfRule type="containsText" dxfId="10" priority="2" operator="containsText" text="HAMIS">
      <formula>NOT(ISERROR(SEARCH("HAMIS",H42)))</formula>
    </cfRule>
    <cfRule type="containsText" dxfId="9" priority="3" operator="containsText" text="IGAZ">
      <formula>NOT(ISERROR(SEARCH("IGAZ",H42)))</formula>
    </cfRule>
  </conditionalFormatting>
  <dataValidations count="2">
    <dataValidation type="decimal" allowBlank="1" showInputMessage="1" showErrorMessage="1" sqref="H36:H40" xr:uid="{28EE4262-0AAA-4BE2-A51C-BEFD48536EDF}">
      <formula1>0</formula1>
      <formula2>1000</formula2>
    </dataValidation>
    <dataValidation type="decimal" allowBlank="1" showInputMessage="1" showErrorMessage="1" sqref="H41 C15:I15" xr:uid="{8E864D3B-512D-402B-B8FC-78C1011B5121}">
      <formula1>0</formula1>
      <formula2>10000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C1A886-E599-40AA-8C0C-96A9590457EA}">
          <x14:formula1>
            <xm:f>'C:\Users\Niki2\AppData\Local\Temp\0c3f5c89-f99e-4fe2-9492-f82e5e52013e_Anyagigény_2025_26_összes_v6.zip.13e\Anyagigény_2025_26_összes_v6\elektro_műszaki\[Műszaki_Spec_gép_10_B_250720.xlsx]Alapadatok_1'!#REF!</xm:f>
          </x14:formula1>
          <xm:sqref>C7:G7 C3:C5 E4:E5 J4:J5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5A2D-966E-4C4D-BED7-00C0A5CF29D1}">
  <dimension ref="B1:J72"/>
  <sheetViews>
    <sheetView topLeftCell="A3" workbookViewId="0">
      <selection activeCell="D7" sqref="D7"/>
    </sheetView>
  </sheetViews>
  <sheetFormatPr defaultRowHeight="14.4" x14ac:dyDescent="0.3"/>
  <cols>
    <col min="2" max="2" width="19.44140625" bestFit="1" customWidth="1"/>
    <col min="3" max="3" width="27.6640625" bestFit="1" customWidth="1"/>
    <col min="4" max="7" width="26" bestFit="1" customWidth="1"/>
    <col min="8" max="8" width="18.5546875" customWidth="1"/>
    <col min="9" max="9" width="11.77734375" bestFit="1" customWidth="1"/>
  </cols>
  <sheetData>
    <row r="1" spans="2:10" ht="28.8" x14ac:dyDescent="0.3">
      <c r="B1" s="14" t="s">
        <v>37</v>
      </c>
      <c r="C1" s="24" t="s">
        <v>38</v>
      </c>
      <c r="D1" s="25" t="s">
        <v>39</v>
      </c>
      <c r="E1" s="26" t="s">
        <v>145</v>
      </c>
      <c r="F1" s="20"/>
      <c r="G1" s="21"/>
      <c r="H1" s="22"/>
      <c r="I1" s="23"/>
      <c r="J1" s="23"/>
    </row>
    <row r="2" spans="2:10" ht="43.2" x14ac:dyDescent="0.3">
      <c r="B2" s="27" t="s">
        <v>41</v>
      </c>
      <c r="C2" s="30" t="s">
        <v>42</v>
      </c>
      <c r="D2" s="30"/>
      <c r="E2" s="30"/>
      <c r="F2" s="30"/>
      <c r="G2" s="30"/>
      <c r="H2" s="31"/>
      <c r="I2" s="230"/>
      <c r="J2" s="230"/>
    </row>
    <row r="3" spans="2:10" ht="43.2" x14ac:dyDescent="0.3">
      <c r="B3" s="32" t="s">
        <v>43</v>
      </c>
      <c r="C3" s="24" t="s">
        <v>44</v>
      </c>
      <c r="D3" s="24" t="s">
        <v>45</v>
      </c>
      <c r="E3" s="24" t="s">
        <v>45</v>
      </c>
      <c r="F3" s="24" t="s">
        <v>45</v>
      </c>
      <c r="G3" s="24" t="s">
        <v>45</v>
      </c>
      <c r="H3" s="31"/>
      <c r="I3" s="230"/>
      <c r="J3" s="230"/>
    </row>
    <row r="4" spans="2:10" x14ac:dyDescent="0.3">
      <c r="B4" s="13"/>
      <c r="C4" s="13"/>
      <c r="D4" s="13"/>
      <c r="E4" s="13"/>
      <c r="F4" s="13"/>
      <c r="G4" s="13"/>
      <c r="H4" s="13"/>
      <c r="I4" s="13"/>
      <c r="J4" s="13"/>
    </row>
    <row r="5" spans="2:10" x14ac:dyDescent="0.3">
      <c r="B5" s="33" t="s">
        <v>46</v>
      </c>
      <c r="C5" s="33"/>
      <c r="D5" s="13"/>
      <c r="E5" s="13"/>
      <c r="F5" s="13"/>
      <c r="G5" s="13"/>
      <c r="H5" s="13"/>
      <c r="I5" s="13"/>
      <c r="J5" s="13"/>
    </row>
    <row r="6" spans="2:10" x14ac:dyDescent="0.3">
      <c r="B6" s="13"/>
      <c r="C6" s="34" t="s">
        <v>47</v>
      </c>
      <c r="D6" s="34" t="s">
        <v>48</v>
      </c>
      <c r="E6" s="34" t="s">
        <v>49</v>
      </c>
      <c r="F6" s="34" t="s">
        <v>50</v>
      </c>
      <c r="G6" s="34" t="s">
        <v>51</v>
      </c>
      <c r="H6" s="34" t="s">
        <v>52</v>
      </c>
      <c r="I6" s="34"/>
      <c r="J6" s="13"/>
    </row>
    <row r="7" spans="2:10" ht="72" x14ac:dyDescent="0.3">
      <c r="B7" s="35" t="s">
        <v>53</v>
      </c>
      <c r="C7" s="36" t="s">
        <v>133</v>
      </c>
      <c r="D7" s="37" t="s">
        <v>134</v>
      </c>
      <c r="E7" s="36" t="s">
        <v>135</v>
      </c>
      <c r="F7" s="37" t="s">
        <v>136</v>
      </c>
      <c r="G7" s="36" t="s">
        <v>137</v>
      </c>
      <c r="H7" s="37" t="s">
        <v>138</v>
      </c>
      <c r="I7" s="38"/>
      <c r="J7" s="39"/>
    </row>
    <row r="8" spans="2:10" ht="43.2" x14ac:dyDescent="0.3">
      <c r="B8" s="35" t="s">
        <v>56</v>
      </c>
      <c r="C8" s="36" t="s">
        <v>146</v>
      </c>
      <c r="D8" s="37" t="s">
        <v>147</v>
      </c>
      <c r="E8" s="36" t="s">
        <v>148</v>
      </c>
      <c r="F8" s="37" t="s">
        <v>149</v>
      </c>
      <c r="G8" s="36" t="s">
        <v>150</v>
      </c>
      <c r="H8" s="37" t="s">
        <v>151</v>
      </c>
      <c r="I8" s="38"/>
      <c r="J8" s="39"/>
    </row>
    <row r="9" spans="2:10" ht="43.2" x14ac:dyDescent="0.3">
      <c r="B9" s="40" t="s">
        <v>59</v>
      </c>
      <c r="C9" s="83" t="s">
        <v>152</v>
      </c>
      <c r="D9" s="84" t="s">
        <v>153</v>
      </c>
      <c r="E9" s="83" t="s">
        <v>153</v>
      </c>
      <c r="F9" s="84" t="s">
        <v>153</v>
      </c>
      <c r="G9" s="83" t="s">
        <v>153</v>
      </c>
      <c r="H9" s="84" t="s">
        <v>153</v>
      </c>
      <c r="I9" s="43"/>
      <c r="J9" s="44"/>
    </row>
    <row r="10" spans="2:10" ht="57.6" x14ac:dyDescent="0.3">
      <c r="B10" s="40" t="s">
        <v>61</v>
      </c>
      <c r="C10" s="83" t="s">
        <v>144</v>
      </c>
      <c r="D10" s="84" t="s">
        <v>144</v>
      </c>
      <c r="E10" s="83" t="s">
        <v>144</v>
      </c>
      <c r="F10" s="84" t="s">
        <v>144</v>
      </c>
      <c r="G10" s="83" t="s">
        <v>144</v>
      </c>
      <c r="H10" s="84" t="s">
        <v>144</v>
      </c>
      <c r="I10" s="43"/>
      <c r="J10" s="44"/>
    </row>
    <row r="11" spans="2:10" ht="28.8" x14ac:dyDescent="0.3">
      <c r="B11" s="35" t="s">
        <v>62</v>
      </c>
      <c r="C11" s="45">
        <v>27</v>
      </c>
      <c r="D11" s="46">
        <v>45</v>
      </c>
      <c r="E11" s="45">
        <v>32</v>
      </c>
      <c r="F11" s="46">
        <v>16</v>
      </c>
      <c r="G11" s="45">
        <v>20</v>
      </c>
      <c r="H11" s="46">
        <v>4</v>
      </c>
      <c r="I11" s="47">
        <f>SUM(C11:H11)</f>
        <v>144</v>
      </c>
      <c r="J11" s="13"/>
    </row>
    <row r="13" spans="2:10" x14ac:dyDescent="0.3">
      <c r="B13" s="231" t="s">
        <v>64</v>
      </c>
      <c r="C13" s="231"/>
      <c r="D13" s="231"/>
      <c r="E13" s="231"/>
      <c r="F13" s="231"/>
      <c r="G13" s="231"/>
      <c r="H13" s="231"/>
      <c r="I13" s="231"/>
      <c r="J13" s="231"/>
    </row>
    <row r="14" spans="2:10" x14ac:dyDescent="0.3">
      <c r="B14" s="49"/>
      <c r="C14" s="49" t="s">
        <v>47</v>
      </c>
      <c r="D14" s="49" t="s">
        <v>65</v>
      </c>
      <c r="E14" s="49" t="s">
        <v>49</v>
      </c>
      <c r="F14" s="49" t="s">
        <v>66</v>
      </c>
      <c r="G14" s="49" t="s">
        <v>51</v>
      </c>
      <c r="H14" s="49" t="s">
        <v>52</v>
      </c>
      <c r="I14" s="49"/>
      <c r="J14" s="50"/>
    </row>
    <row r="15" spans="2:10" ht="124.2" x14ac:dyDescent="0.3">
      <c r="B15" s="35" t="s">
        <v>67</v>
      </c>
      <c r="C15" s="36" t="s">
        <v>155</v>
      </c>
      <c r="D15" s="37" t="s">
        <v>156</v>
      </c>
      <c r="E15" s="36" t="s">
        <v>157</v>
      </c>
      <c r="F15" s="37" t="s">
        <v>158</v>
      </c>
      <c r="G15" s="36" t="s">
        <v>159</v>
      </c>
      <c r="H15" s="54" t="s">
        <v>160</v>
      </c>
      <c r="I15" s="51"/>
      <c r="J15" s="52"/>
    </row>
    <row r="16" spans="2:10" ht="43.2" x14ac:dyDescent="0.3">
      <c r="B16" s="48" t="s">
        <v>70</v>
      </c>
      <c r="C16" s="53"/>
      <c r="D16" s="54"/>
      <c r="E16" s="53"/>
      <c r="F16" s="54"/>
      <c r="G16" s="53"/>
      <c r="H16" s="54"/>
      <c r="I16" s="51"/>
      <c r="J16" s="52"/>
    </row>
    <row r="17" spans="2:10" x14ac:dyDescent="0.3">
      <c r="B17" s="55" t="s">
        <v>63</v>
      </c>
      <c r="C17" s="56"/>
      <c r="D17" s="57"/>
      <c r="E17" s="56"/>
      <c r="F17" s="57"/>
      <c r="G17" s="56"/>
      <c r="H17" s="57"/>
    </row>
    <row r="19" spans="2:10" x14ac:dyDescent="0.3">
      <c r="B19" s="222" t="s">
        <v>71</v>
      </c>
      <c r="C19" s="222"/>
      <c r="D19" s="222"/>
      <c r="E19" s="222"/>
      <c r="F19" s="222"/>
      <c r="G19" s="222"/>
      <c r="H19" s="222"/>
      <c r="I19" s="222"/>
      <c r="J19" s="222"/>
    </row>
    <row r="20" spans="2:10" x14ac:dyDescent="0.3">
      <c r="B20" s="13"/>
      <c r="C20" s="13"/>
      <c r="D20" s="13"/>
      <c r="E20" s="13"/>
      <c r="F20" s="13"/>
      <c r="G20" s="13"/>
      <c r="H20" s="13"/>
      <c r="I20" s="58"/>
      <c r="J20" s="59"/>
    </row>
    <row r="21" spans="2:10" ht="72" x14ac:dyDescent="0.3">
      <c r="B21" s="60" t="s">
        <v>161</v>
      </c>
      <c r="C21" s="60" t="s">
        <v>73</v>
      </c>
      <c r="D21" s="61" t="s">
        <v>74</v>
      </c>
      <c r="E21" s="61" t="s">
        <v>75</v>
      </c>
      <c r="F21" s="61" t="s">
        <v>76</v>
      </c>
      <c r="G21" s="61" t="s">
        <v>77</v>
      </c>
      <c r="H21" s="60" t="s">
        <v>78</v>
      </c>
      <c r="I21" s="62" t="s">
        <v>63</v>
      </c>
      <c r="J21" s="63"/>
    </row>
    <row r="22" spans="2:10" ht="69" x14ac:dyDescent="0.3">
      <c r="B22" s="85" t="s">
        <v>146</v>
      </c>
      <c r="C22" s="86" t="s">
        <v>162</v>
      </c>
      <c r="D22" s="64" t="s">
        <v>163</v>
      </c>
      <c r="E22" s="64" t="s">
        <v>164</v>
      </c>
      <c r="F22" s="64" t="s">
        <v>165</v>
      </c>
      <c r="G22" s="64" t="s">
        <v>166</v>
      </c>
      <c r="H22" s="64" t="s">
        <v>167</v>
      </c>
      <c r="I22" s="64" t="s">
        <v>154</v>
      </c>
      <c r="J22" s="65"/>
    </row>
    <row r="23" spans="2:10" ht="124.8" thickBot="1" x14ac:dyDescent="0.35">
      <c r="B23" s="87" t="s">
        <v>146</v>
      </c>
      <c r="C23" s="88" t="s">
        <v>168</v>
      </c>
      <c r="D23" s="89" t="s">
        <v>169</v>
      </c>
      <c r="E23" s="89" t="s">
        <v>170</v>
      </c>
      <c r="F23" s="89" t="s">
        <v>171</v>
      </c>
      <c r="G23" s="89" t="s">
        <v>172</v>
      </c>
      <c r="H23" s="89" t="s">
        <v>167</v>
      </c>
      <c r="I23" s="66" t="s">
        <v>154</v>
      </c>
      <c r="J23" s="90"/>
    </row>
    <row r="24" spans="2:10" ht="124.8" thickTop="1" x14ac:dyDescent="0.3">
      <c r="B24" s="91" t="s">
        <v>147</v>
      </c>
      <c r="C24" s="64" t="s">
        <v>173</v>
      </c>
      <c r="D24" s="64" t="s">
        <v>174</v>
      </c>
      <c r="E24" s="64" t="s">
        <v>175</v>
      </c>
      <c r="F24" s="92" t="s">
        <v>176</v>
      </c>
      <c r="G24" s="64" t="s">
        <v>177</v>
      </c>
      <c r="H24" s="64" t="s">
        <v>167</v>
      </c>
      <c r="I24" s="67"/>
      <c r="J24" s="65"/>
    </row>
    <row r="25" spans="2:10" ht="110.4" x14ac:dyDescent="0.3">
      <c r="B25" s="64" t="s">
        <v>147</v>
      </c>
      <c r="C25" s="64" t="s">
        <v>178</v>
      </c>
      <c r="D25" s="64" t="s">
        <v>179</v>
      </c>
      <c r="E25" s="64" t="s">
        <v>180</v>
      </c>
      <c r="F25" s="64" t="s">
        <v>181</v>
      </c>
      <c r="G25" s="64" t="s">
        <v>182</v>
      </c>
      <c r="H25" s="64" t="s">
        <v>167</v>
      </c>
      <c r="I25" s="64"/>
      <c r="J25" s="65"/>
    </row>
    <row r="26" spans="2:10" ht="69" x14ac:dyDescent="0.3">
      <c r="B26" s="91" t="s">
        <v>147</v>
      </c>
      <c r="C26" s="64" t="s">
        <v>183</v>
      </c>
      <c r="D26" s="64" t="s">
        <v>184</v>
      </c>
      <c r="E26" s="64" t="s">
        <v>185</v>
      </c>
      <c r="F26" s="64" t="s">
        <v>186</v>
      </c>
      <c r="G26" s="64" t="s">
        <v>187</v>
      </c>
      <c r="H26" s="64" t="s">
        <v>167</v>
      </c>
      <c r="I26" s="64"/>
      <c r="J26" s="65"/>
    </row>
    <row r="27" spans="2:10" ht="69.599999999999994" thickBot="1" x14ac:dyDescent="0.35">
      <c r="B27" s="93" t="s">
        <v>147</v>
      </c>
      <c r="C27" s="89" t="s">
        <v>188</v>
      </c>
      <c r="D27" s="89" t="s">
        <v>189</v>
      </c>
      <c r="E27" s="89" t="s">
        <v>190</v>
      </c>
      <c r="F27" s="89" t="s">
        <v>191</v>
      </c>
      <c r="G27" s="89" t="s">
        <v>192</v>
      </c>
      <c r="H27" s="89"/>
      <c r="I27" s="89"/>
      <c r="J27" s="90"/>
    </row>
    <row r="28" spans="2:10" ht="111" thickTop="1" x14ac:dyDescent="0.3">
      <c r="B28" s="67" t="s">
        <v>148</v>
      </c>
      <c r="C28" s="64" t="s">
        <v>178</v>
      </c>
      <c r="D28" s="64" t="s">
        <v>179</v>
      </c>
      <c r="E28" s="64" t="s">
        <v>180</v>
      </c>
      <c r="F28" s="64" t="s">
        <v>181</v>
      </c>
      <c r="G28" s="64" t="s">
        <v>182</v>
      </c>
      <c r="H28" s="64" t="s">
        <v>167</v>
      </c>
      <c r="I28" s="64" t="s">
        <v>154</v>
      </c>
      <c r="J28" s="65"/>
    </row>
    <row r="29" spans="2:10" ht="69.599999999999994" thickBot="1" x14ac:dyDescent="0.35">
      <c r="B29" s="94" t="s">
        <v>148</v>
      </c>
      <c r="C29" s="89" t="s">
        <v>183</v>
      </c>
      <c r="D29" s="89" t="s">
        <v>184</v>
      </c>
      <c r="E29" s="89" t="s">
        <v>185</v>
      </c>
      <c r="F29" s="89" t="s">
        <v>186</v>
      </c>
      <c r="G29" s="89" t="s">
        <v>187</v>
      </c>
      <c r="H29" s="89" t="s">
        <v>167</v>
      </c>
      <c r="I29" s="89" t="s">
        <v>154</v>
      </c>
      <c r="J29" s="90"/>
    </row>
    <row r="30" spans="2:10" ht="111" thickTop="1" x14ac:dyDescent="0.3">
      <c r="B30" s="95" t="s">
        <v>149</v>
      </c>
      <c r="C30" s="67" t="s">
        <v>193</v>
      </c>
      <c r="D30" s="67" t="s">
        <v>194</v>
      </c>
      <c r="E30" s="67" t="s">
        <v>195</v>
      </c>
      <c r="F30" s="67" t="s">
        <v>196</v>
      </c>
      <c r="G30" s="67" t="s">
        <v>197</v>
      </c>
      <c r="H30" s="67" t="s">
        <v>153</v>
      </c>
      <c r="I30" s="66"/>
      <c r="J30" s="65"/>
    </row>
    <row r="31" spans="2:10" ht="55.8" thickBot="1" x14ac:dyDescent="0.35">
      <c r="B31" s="89" t="s">
        <v>149</v>
      </c>
      <c r="C31" s="94" t="s">
        <v>198</v>
      </c>
      <c r="D31" s="94" t="s">
        <v>199</v>
      </c>
      <c r="E31" s="94" t="s">
        <v>200</v>
      </c>
      <c r="F31" s="94" t="s">
        <v>201</v>
      </c>
      <c r="G31" s="94" t="s">
        <v>202</v>
      </c>
      <c r="H31" s="94" t="s">
        <v>153</v>
      </c>
      <c r="I31" s="89"/>
      <c r="J31" s="90"/>
    </row>
    <row r="32" spans="2:10" ht="130.19999999999999" thickTop="1" x14ac:dyDescent="0.3">
      <c r="B32" s="96" t="s">
        <v>150</v>
      </c>
      <c r="C32" s="97" t="s">
        <v>203</v>
      </c>
      <c r="D32" s="98" t="s">
        <v>204</v>
      </c>
      <c r="E32" s="99" t="s">
        <v>205</v>
      </c>
      <c r="F32" s="100" t="s">
        <v>206</v>
      </c>
      <c r="G32" s="101" t="s">
        <v>207</v>
      </c>
      <c r="H32" s="93" t="s">
        <v>167</v>
      </c>
      <c r="I32" s="67"/>
      <c r="J32" s="65"/>
    </row>
    <row r="33" spans="2:10" ht="57.6" x14ac:dyDescent="0.3">
      <c r="B33" s="85" t="s">
        <v>150</v>
      </c>
      <c r="C33" s="102" t="s">
        <v>208</v>
      </c>
      <c r="D33" s="103" t="s">
        <v>209</v>
      </c>
      <c r="E33" s="104" t="s">
        <v>210</v>
      </c>
      <c r="F33" s="105" t="s">
        <v>211</v>
      </c>
      <c r="G33" s="104" t="s">
        <v>212</v>
      </c>
      <c r="H33" s="64" t="s">
        <v>167</v>
      </c>
      <c r="I33" s="64"/>
      <c r="J33" s="65"/>
    </row>
    <row r="34" spans="2:10" ht="129.6" x14ac:dyDescent="0.3">
      <c r="B34" s="85" t="s">
        <v>150</v>
      </c>
      <c r="C34" s="102" t="s">
        <v>213</v>
      </c>
      <c r="D34" s="106" t="s">
        <v>214</v>
      </c>
      <c r="E34" s="104" t="s">
        <v>215</v>
      </c>
      <c r="F34" s="107" t="s">
        <v>216</v>
      </c>
      <c r="G34" s="99" t="s">
        <v>217</v>
      </c>
      <c r="H34" s="64" t="s">
        <v>167</v>
      </c>
      <c r="I34" s="64"/>
      <c r="J34" s="65"/>
    </row>
    <row r="35" spans="2:10" ht="72" x14ac:dyDescent="0.3">
      <c r="B35" s="85" t="s">
        <v>150</v>
      </c>
      <c r="C35" s="102" t="s">
        <v>218</v>
      </c>
      <c r="D35" s="104" t="s">
        <v>199</v>
      </c>
      <c r="E35" s="104" t="s">
        <v>219</v>
      </c>
      <c r="F35" s="107" t="s">
        <v>171</v>
      </c>
      <c r="G35" s="99" t="s">
        <v>220</v>
      </c>
      <c r="H35" s="64" t="s">
        <v>167</v>
      </c>
      <c r="I35" s="64"/>
      <c r="J35" s="65"/>
    </row>
    <row r="36" spans="2:10" ht="58.2" thickBot="1" x14ac:dyDescent="0.35">
      <c r="B36" s="108" t="s">
        <v>150</v>
      </c>
      <c r="C36" s="88" t="s">
        <v>221</v>
      </c>
      <c r="D36" s="109" t="s">
        <v>222</v>
      </c>
      <c r="E36" s="109" t="s">
        <v>223</v>
      </c>
      <c r="F36" s="109" t="s">
        <v>224</v>
      </c>
      <c r="G36" s="109" t="s">
        <v>225</v>
      </c>
      <c r="H36" s="89" t="s">
        <v>167</v>
      </c>
      <c r="I36" s="89"/>
      <c r="J36" s="90"/>
    </row>
    <row r="37" spans="2:10" ht="130.19999999999999" thickTop="1" x14ac:dyDescent="0.3">
      <c r="B37" s="91" t="s">
        <v>151</v>
      </c>
      <c r="C37" s="110" t="s">
        <v>203</v>
      </c>
      <c r="D37" s="98" t="s">
        <v>204</v>
      </c>
      <c r="E37" s="99" t="s">
        <v>205</v>
      </c>
      <c r="F37" s="100" t="s">
        <v>206</v>
      </c>
      <c r="G37" s="101" t="s">
        <v>207</v>
      </c>
      <c r="H37" s="93" t="s">
        <v>167</v>
      </c>
      <c r="I37" s="91"/>
      <c r="J37" s="65"/>
    </row>
    <row r="38" spans="2:10" ht="57.6" x14ac:dyDescent="0.3">
      <c r="B38" s="91" t="s">
        <v>151</v>
      </c>
      <c r="C38" s="111" t="s">
        <v>208</v>
      </c>
      <c r="D38" s="103" t="s">
        <v>209</v>
      </c>
      <c r="E38" s="104" t="s">
        <v>210</v>
      </c>
      <c r="F38" s="105" t="s">
        <v>211</v>
      </c>
      <c r="G38" s="104" t="s">
        <v>212</v>
      </c>
      <c r="H38" s="64" t="s">
        <v>167</v>
      </c>
      <c r="I38" s="64"/>
      <c r="J38" s="65"/>
    </row>
    <row r="39" spans="2:10" ht="129.6" x14ac:dyDescent="0.3">
      <c r="B39" s="91" t="s">
        <v>151</v>
      </c>
      <c r="C39" s="112" t="s">
        <v>213</v>
      </c>
      <c r="D39" s="106" t="s">
        <v>214</v>
      </c>
      <c r="E39" s="104" t="s">
        <v>215</v>
      </c>
      <c r="F39" s="107" t="s">
        <v>216</v>
      </c>
      <c r="G39" s="99" t="s">
        <v>217</v>
      </c>
      <c r="H39" s="64" t="s">
        <v>167</v>
      </c>
      <c r="I39" s="64"/>
      <c r="J39" s="65"/>
    </row>
    <row r="40" spans="2:10" ht="72" x14ac:dyDescent="0.3">
      <c r="B40" s="91" t="s">
        <v>151</v>
      </c>
      <c r="C40" s="112" t="s">
        <v>218</v>
      </c>
      <c r="D40" s="104" t="s">
        <v>199</v>
      </c>
      <c r="E40" s="104" t="s">
        <v>219</v>
      </c>
      <c r="F40" s="107" t="s">
        <v>171</v>
      </c>
      <c r="G40" s="99" t="s">
        <v>220</v>
      </c>
      <c r="H40" s="64" t="s">
        <v>167</v>
      </c>
      <c r="I40" s="64"/>
      <c r="J40" s="65"/>
    </row>
    <row r="41" spans="2:10" ht="58.2" thickBot="1" x14ac:dyDescent="0.35">
      <c r="B41" s="94" t="s">
        <v>151</v>
      </c>
      <c r="C41" s="89" t="s">
        <v>221</v>
      </c>
      <c r="D41" s="109" t="s">
        <v>222</v>
      </c>
      <c r="E41" s="109" t="s">
        <v>223</v>
      </c>
      <c r="F41" s="109" t="s">
        <v>224</v>
      </c>
      <c r="G41" s="109" t="s">
        <v>225</v>
      </c>
      <c r="H41" s="89" t="s">
        <v>167</v>
      </c>
      <c r="I41" s="89"/>
      <c r="J41" s="90"/>
    </row>
    <row r="42" spans="2:10" ht="15" thickTop="1" x14ac:dyDescent="0.3">
      <c r="B42" s="13"/>
      <c r="C42" s="13"/>
      <c r="D42" s="13"/>
      <c r="E42" s="13"/>
      <c r="F42" s="13"/>
      <c r="G42" s="13"/>
      <c r="H42" s="13"/>
      <c r="I42" s="13"/>
    </row>
    <row r="43" spans="2:10" x14ac:dyDescent="0.3">
      <c r="B43" s="13"/>
      <c r="C43" s="13"/>
      <c r="D43" s="13"/>
      <c r="E43" s="13"/>
      <c r="F43" s="13"/>
      <c r="G43" s="13"/>
      <c r="H43" s="13"/>
      <c r="I43" s="13"/>
    </row>
    <row r="44" spans="2:10" x14ac:dyDescent="0.3">
      <c r="B44" s="222" t="s">
        <v>118</v>
      </c>
      <c r="C44" s="222"/>
      <c r="D44" s="222"/>
      <c r="E44" s="222"/>
      <c r="F44" s="222"/>
      <c r="G44" s="222"/>
      <c r="H44" s="222"/>
      <c r="I44" s="222"/>
      <c r="J44" s="222"/>
    </row>
    <row r="46" spans="2:10" ht="28.8" x14ac:dyDescent="0.3">
      <c r="B46" s="60" t="s">
        <v>72</v>
      </c>
      <c r="C46" s="60" t="s">
        <v>73</v>
      </c>
      <c r="D46" s="62" t="s">
        <v>119</v>
      </c>
      <c r="E46" s="223" t="s">
        <v>120</v>
      </c>
      <c r="F46" s="224"/>
      <c r="G46" s="225"/>
      <c r="H46" s="62" t="s">
        <v>121</v>
      </c>
      <c r="I46" s="62" t="s">
        <v>63</v>
      </c>
    </row>
    <row r="47" spans="2:10" ht="55.2" x14ac:dyDescent="0.3">
      <c r="B47" s="113" t="s">
        <v>146</v>
      </c>
      <c r="C47" s="114" t="s">
        <v>226</v>
      </c>
      <c r="D47" s="68" t="s">
        <v>144</v>
      </c>
      <c r="E47" s="219" t="s">
        <v>227</v>
      </c>
      <c r="F47" s="220"/>
      <c r="G47" s="221"/>
      <c r="H47" s="69">
        <v>11</v>
      </c>
      <c r="I47" s="70" t="s">
        <v>228</v>
      </c>
    </row>
    <row r="48" spans="2:10" ht="55.2" x14ac:dyDescent="0.3">
      <c r="B48" s="115" t="s">
        <v>146</v>
      </c>
      <c r="C48" s="114" t="s">
        <v>229</v>
      </c>
      <c r="D48" s="68" t="s">
        <v>144</v>
      </c>
      <c r="E48" s="219" t="s">
        <v>227</v>
      </c>
      <c r="F48" s="220"/>
      <c r="G48" s="221"/>
      <c r="H48" s="69">
        <v>8</v>
      </c>
      <c r="I48" s="70" t="s">
        <v>228</v>
      </c>
    </row>
    <row r="49" spans="2:10" ht="55.8" thickBot="1" x14ac:dyDescent="0.35">
      <c r="B49" s="108" t="s">
        <v>146</v>
      </c>
      <c r="C49" s="116" t="s">
        <v>230</v>
      </c>
      <c r="D49" s="117" t="s">
        <v>144</v>
      </c>
      <c r="E49" s="232" t="s">
        <v>227</v>
      </c>
      <c r="F49" s="233"/>
      <c r="G49" s="234"/>
      <c r="H49" s="118">
        <v>8</v>
      </c>
      <c r="I49" s="119" t="s">
        <v>228</v>
      </c>
      <c r="J49" s="120"/>
    </row>
    <row r="50" spans="2:10" ht="28.2" thickTop="1" x14ac:dyDescent="0.3">
      <c r="B50" s="91" t="s">
        <v>147</v>
      </c>
      <c r="C50" s="64" t="s">
        <v>173</v>
      </c>
      <c r="D50" s="121" t="s">
        <v>144</v>
      </c>
      <c r="E50" s="122"/>
      <c r="F50" s="123" t="s">
        <v>231</v>
      </c>
      <c r="G50" s="124"/>
      <c r="H50" s="125">
        <v>4</v>
      </c>
      <c r="I50" s="126"/>
    </row>
    <row r="51" spans="2:10" ht="27.6" x14ac:dyDescent="0.3">
      <c r="B51" s="91" t="s">
        <v>147</v>
      </c>
      <c r="C51" s="64" t="s">
        <v>178</v>
      </c>
      <c r="D51" s="68" t="s">
        <v>144</v>
      </c>
      <c r="E51" s="127"/>
      <c r="F51" s="123" t="s">
        <v>231</v>
      </c>
      <c r="G51" s="128"/>
      <c r="H51" s="69">
        <v>16</v>
      </c>
      <c r="I51" s="70"/>
    </row>
    <row r="52" spans="2:10" ht="27.6" x14ac:dyDescent="0.3">
      <c r="B52" s="91" t="s">
        <v>147</v>
      </c>
      <c r="C52" s="64" t="s">
        <v>183</v>
      </c>
      <c r="D52" s="68" t="s">
        <v>144</v>
      </c>
      <c r="E52" s="127"/>
      <c r="F52" s="129" t="s">
        <v>231</v>
      </c>
      <c r="G52" s="128"/>
      <c r="H52" s="69">
        <v>15</v>
      </c>
      <c r="I52" s="70"/>
    </row>
    <row r="53" spans="2:10" ht="43.8" thickBot="1" x14ac:dyDescent="0.35">
      <c r="B53" s="93" t="s">
        <v>147</v>
      </c>
      <c r="C53" s="89" t="s">
        <v>188</v>
      </c>
      <c r="D53" s="117" t="s">
        <v>144</v>
      </c>
      <c r="E53" s="130"/>
      <c r="F53" s="131" t="s">
        <v>232</v>
      </c>
      <c r="G53" s="132"/>
      <c r="H53" s="118">
        <v>10</v>
      </c>
      <c r="I53" s="119"/>
      <c r="J53" s="120"/>
    </row>
    <row r="54" spans="2:10" ht="28.2" thickTop="1" x14ac:dyDescent="0.3">
      <c r="B54" s="67" t="s">
        <v>233</v>
      </c>
      <c r="C54" s="68" t="s">
        <v>234</v>
      </c>
      <c r="D54" s="68" t="s">
        <v>144</v>
      </c>
      <c r="E54" s="133"/>
      <c r="F54" s="134" t="s">
        <v>235</v>
      </c>
      <c r="G54" s="135"/>
      <c r="H54" s="69">
        <v>16</v>
      </c>
      <c r="I54" s="70" t="s">
        <v>228</v>
      </c>
    </row>
    <row r="55" spans="2:10" ht="29.4" thickBot="1" x14ac:dyDescent="0.35">
      <c r="B55" s="91" t="s">
        <v>233</v>
      </c>
      <c r="C55" s="117" t="s">
        <v>236</v>
      </c>
      <c r="D55" s="117" t="s">
        <v>144</v>
      </c>
      <c r="E55" s="136"/>
      <c r="F55" s="137" t="s">
        <v>235</v>
      </c>
      <c r="G55" s="138"/>
      <c r="H55" s="118">
        <v>16</v>
      </c>
      <c r="I55" s="119" t="s">
        <v>228</v>
      </c>
      <c r="J55" s="120"/>
    </row>
    <row r="56" spans="2:10" ht="28.2" thickTop="1" x14ac:dyDescent="0.3">
      <c r="B56" s="95" t="s">
        <v>237</v>
      </c>
      <c r="C56" s="91" t="s">
        <v>238</v>
      </c>
      <c r="D56" s="121" t="s">
        <v>144</v>
      </c>
      <c r="E56" s="122"/>
      <c r="F56" s="123" t="s">
        <v>231</v>
      </c>
      <c r="G56" s="124"/>
      <c r="H56" s="125">
        <v>4</v>
      </c>
      <c r="I56" s="126"/>
    </row>
    <row r="57" spans="2:10" ht="27.6" x14ac:dyDescent="0.3">
      <c r="B57" s="66" t="s">
        <v>149</v>
      </c>
      <c r="C57" s="64" t="s">
        <v>239</v>
      </c>
      <c r="D57" s="68" t="s">
        <v>144</v>
      </c>
      <c r="E57" s="122"/>
      <c r="F57" s="123" t="s">
        <v>231</v>
      </c>
      <c r="G57" s="124"/>
      <c r="H57" s="125">
        <v>4</v>
      </c>
      <c r="I57" s="126"/>
    </row>
    <row r="58" spans="2:10" ht="27.6" x14ac:dyDescent="0.3">
      <c r="B58" s="66" t="s">
        <v>237</v>
      </c>
      <c r="C58" s="64" t="s">
        <v>240</v>
      </c>
      <c r="D58" s="68" t="s">
        <v>144</v>
      </c>
      <c r="E58" s="122"/>
      <c r="F58" s="123" t="s">
        <v>231</v>
      </c>
      <c r="G58" s="124"/>
      <c r="H58" s="125">
        <v>4</v>
      </c>
      <c r="I58" s="126"/>
    </row>
    <row r="59" spans="2:10" ht="28.2" thickBot="1" x14ac:dyDescent="0.35">
      <c r="B59" s="89" t="s">
        <v>237</v>
      </c>
      <c r="C59" s="89" t="s">
        <v>241</v>
      </c>
      <c r="D59" s="117" t="s">
        <v>144</v>
      </c>
      <c r="E59" s="136"/>
      <c r="F59" s="137" t="s">
        <v>231</v>
      </c>
      <c r="G59" s="132"/>
      <c r="H59" s="139">
        <v>4</v>
      </c>
      <c r="I59" s="140"/>
      <c r="J59" s="120"/>
    </row>
    <row r="60" spans="2:10" ht="43.8" thickTop="1" x14ac:dyDescent="0.3">
      <c r="B60" s="141" t="s">
        <v>150</v>
      </c>
      <c r="C60" s="97" t="s">
        <v>203</v>
      </c>
      <c r="D60" s="121" t="s">
        <v>144</v>
      </c>
      <c r="E60" s="122"/>
      <c r="F60" s="123" t="s">
        <v>242</v>
      </c>
      <c r="G60" s="124"/>
      <c r="H60" s="125">
        <v>4</v>
      </c>
      <c r="I60" s="126"/>
    </row>
    <row r="61" spans="2:10" ht="43.2" x14ac:dyDescent="0.3">
      <c r="B61" s="85" t="s">
        <v>150</v>
      </c>
      <c r="C61" s="102" t="s">
        <v>208</v>
      </c>
      <c r="D61" s="68" t="s">
        <v>144</v>
      </c>
      <c r="E61" s="127"/>
      <c r="F61" s="123" t="s">
        <v>242</v>
      </c>
      <c r="G61" s="128"/>
      <c r="H61" s="69">
        <v>4</v>
      </c>
      <c r="I61" s="70"/>
    </row>
    <row r="62" spans="2:10" ht="43.2" x14ac:dyDescent="0.3">
      <c r="B62" s="85" t="s">
        <v>150</v>
      </c>
      <c r="C62" s="102" t="s">
        <v>213</v>
      </c>
      <c r="D62" s="68" t="s">
        <v>144</v>
      </c>
      <c r="E62" s="127"/>
      <c r="F62" s="123" t="s">
        <v>242</v>
      </c>
      <c r="G62" s="128"/>
      <c r="H62" s="69">
        <v>4</v>
      </c>
      <c r="I62" s="70"/>
    </row>
    <row r="63" spans="2:10" ht="43.2" x14ac:dyDescent="0.3">
      <c r="B63" s="85" t="s">
        <v>150</v>
      </c>
      <c r="C63" s="102" t="s">
        <v>218</v>
      </c>
      <c r="D63" s="68" t="s">
        <v>144</v>
      </c>
      <c r="E63" s="127"/>
      <c r="F63" s="123" t="s">
        <v>242</v>
      </c>
      <c r="G63" s="128"/>
      <c r="H63" s="69">
        <v>4</v>
      </c>
      <c r="I63" s="70"/>
    </row>
    <row r="64" spans="2:10" ht="43.8" thickBot="1" x14ac:dyDescent="0.35">
      <c r="B64" s="108" t="s">
        <v>150</v>
      </c>
      <c r="C64" s="88" t="s">
        <v>221</v>
      </c>
      <c r="D64" s="142" t="s">
        <v>144</v>
      </c>
      <c r="E64" s="130"/>
      <c r="F64" s="131" t="s">
        <v>242</v>
      </c>
      <c r="G64" s="132"/>
      <c r="H64" s="118">
        <v>4</v>
      </c>
      <c r="I64" s="119"/>
      <c r="J64" s="120"/>
    </row>
    <row r="65" spans="2:10" ht="29.4" thickTop="1" x14ac:dyDescent="0.3">
      <c r="B65" s="121" t="s">
        <v>151</v>
      </c>
      <c r="C65" s="112" t="s">
        <v>203</v>
      </c>
      <c r="D65" s="121" t="s">
        <v>144</v>
      </c>
      <c r="E65" s="127"/>
      <c r="F65" s="123" t="s">
        <v>243</v>
      </c>
      <c r="G65" s="128"/>
      <c r="H65" s="125">
        <v>0.75</v>
      </c>
      <c r="I65" s="126"/>
    </row>
    <row r="66" spans="2:10" ht="28.8" x14ac:dyDescent="0.3">
      <c r="B66" s="68" t="s">
        <v>151</v>
      </c>
      <c r="C66" s="112" t="s">
        <v>208</v>
      </c>
      <c r="D66" s="68" t="s">
        <v>144</v>
      </c>
      <c r="E66" s="127"/>
      <c r="F66" s="123" t="s">
        <v>243</v>
      </c>
      <c r="G66" s="128"/>
      <c r="H66" s="69">
        <v>0.8</v>
      </c>
      <c r="I66" s="70"/>
    </row>
    <row r="67" spans="2:10" ht="28.8" x14ac:dyDescent="0.3">
      <c r="B67" s="68" t="s">
        <v>151</v>
      </c>
      <c r="C67" s="112" t="s">
        <v>213</v>
      </c>
      <c r="D67" s="68" t="s">
        <v>144</v>
      </c>
      <c r="E67" s="127"/>
      <c r="F67" s="123" t="s">
        <v>243</v>
      </c>
      <c r="G67" s="128"/>
      <c r="H67" s="69">
        <v>0.85</v>
      </c>
      <c r="I67" s="70"/>
    </row>
    <row r="68" spans="2:10" ht="28.8" x14ac:dyDescent="0.3">
      <c r="B68" s="68" t="s">
        <v>151</v>
      </c>
      <c r="C68" s="112" t="s">
        <v>218</v>
      </c>
      <c r="D68" s="68" t="s">
        <v>144</v>
      </c>
      <c r="E68" s="127"/>
      <c r="F68" s="123" t="s">
        <v>243</v>
      </c>
      <c r="G68" s="128"/>
      <c r="H68" s="69">
        <v>0.8</v>
      </c>
      <c r="I68" s="70"/>
    </row>
    <row r="69" spans="2:10" ht="29.4" thickBot="1" x14ac:dyDescent="0.35">
      <c r="B69" s="117" t="s">
        <v>151</v>
      </c>
      <c r="C69" s="89" t="s">
        <v>221</v>
      </c>
      <c r="D69" s="142" t="s">
        <v>144</v>
      </c>
      <c r="E69" s="130"/>
      <c r="F69" s="137" t="s">
        <v>243</v>
      </c>
      <c r="G69" s="132"/>
      <c r="H69" s="118">
        <v>0.8</v>
      </c>
      <c r="I69" s="119"/>
      <c r="J69" s="143"/>
    </row>
    <row r="70" spans="2:10" ht="15" thickTop="1" x14ac:dyDescent="0.3">
      <c r="B70" s="13"/>
      <c r="C70" s="13"/>
      <c r="D70" s="13"/>
      <c r="E70" s="13"/>
      <c r="F70" s="77"/>
      <c r="G70" s="144" t="s">
        <v>129</v>
      </c>
      <c r="H70" s="145">
        <f>SUM(H47:H69)</f>
        <v>144.00000000000003</v>
      </c>
      <c r="I70" s="146"/>
    </row>
    <row r="71" spans="2:10" x14ac:dyDescent="0.3">
      <c r="B71" s="13"/>
      <c r="C71" s="13"/>
      <c r="D71" s="13"/>
      <c r="E71" s="13"/>
      <c r="F71" s="80"/>
      <c r="G71" s="81" t="s">
        <v>130</v>
      </c>
      <c r="H71" s="82" t="b">
        <f>EXACT(H70,I11)</f>
        <v>1</v>
      </c>
      <c r="I71" s="13"/>
    </row>
    <row r="72" spans="2:10" x14ac:dyDescent="0.3">
      <c r="B72" s="13"/>
      <c r="C72" s="13"/>
      <c r="D72" s="34"/>
      <c r="E72" s="34"/>
      <c r="F72" s="13"/>
      <c r="G72" s="147"/>
      <c r="H72" s="148"/>
      <c r="I72" s="13"/>
    </row>
  </sheetData>
  <mergeCells count="9">
    <mergeCell ref="E47:G47"/>
    <mergeCell ref="E48:G48"/>
    <mergeCell ref="E49:G49"/>
    <mergeCell ref="I2:I3"/>
    <mergeCell ref="J2:J3"/>
    <mergeCell ref="B13:J13"/>
    <mergeCell ref="B19:J19"/>
    <mergeCell ref="B44:J44"/>
    <mergeCell ref="E46:G46"/>
  </mergeCells>
  <conditionalFormatting sqref="H71">
    <cfRule type="cellIs" dxfId="8" priority="1" operator="equal">
      <formula>#REF!</formula>
    </cfRule>
    <cfRule type="containsText" dxfId="7" priority="2" operator="containsText" text="HAMIS">
      <formula>NOT(ISERROR(SEARCH("HAMIS",H71)))</formula>
    </cfRule>
    <cfRule type="containsText" dxfId="6" priority="3" operator="containsText" text="IGAZ">
      <formula>NOT(ISERROR(SEARCH("IGAZ",H71)))</formula>
    </cfRule>
  </conditionalFormatting>
  <dataValidations count="2">
    <dataValidation type="decimal" allowBlank="1" showInputMessage="1" showErrorMessage="1" sqref="H47:H69" xr:uid="{040275F9-C14B-404E-BE60-5E583D3216A9}">
      <formula1>0</formula1>
      <formula2>1000</formula2>
    </dataValidation>
    <dataValidation type="decimal" allowBlank="1" showInputMessage="1" showErrorMessage="1" sqref="H70 C11:I11" xr:uid="{DAF061F6-5E97-4804-A560-A3386BA28032}">
      <formula1>0</formula1>
      <formula2>10000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F5EC2B-0B70-4D44-80DE-E8FF54A75A3B}">
          <x14:formula1>
            <xm:f>'C:\Users\Niki2\AppData\Local\Temp\003d64c7-dc4e-477d-8efc-c3d90796dd5c_Anyagigény_2025_26_összes_v6.zip.d5c\Anyagigény_2025_26_összes_v6\elektro_műszaki\[Műszaki_Spec_gép_9_B_250721.xlsx]Alapadatok_1'!#REF!</xm:f>
          </x14:formula1>
          <xm:sqref>E1 J1 C3:G3 C1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A6FA6-6843-4CD4-B0C6-F0AD58A9D79F}">
  <dimension ref="B2:J46"/>
  <sheetViews>
    <sheetView topLeftCell="A7" workbookViewId="0">
      <selection activeCell="D14" sqref="D14"/>
    </sheetView>
  </sheetViews>
  <sheetFormatPr defaultRowHeight="14.4" x14ac:dyDescent="0.3"/>
  <cols>
    <col min="2" max="2" width="19.44140625" bestFit="1" customWidth="1"/>
    <col min="3" max="3" width="27.6640625" bestFit="1" customWidth="1"/>
    <col min="4" max="4" width="26.88671875" bestFit="1" customWidth="1"/>
    <col min="5" max="5" width="25.77734375" bestFit="1" customWidth="1"/>
    <col min="6" max="6" width="16.88671875" customWidth="1"/>
    <col min="7" max="7" width="26" bestFit="1" customWidth="1"/>
  </cols>
  <sheetData>
    <row r="2" spans="2:10" x14ac:dyDescent="0.3">
      <c r="B2" s="226" t="s">
        <v>30</v>
      </c>
      <c r="C2" s="226"/>
      <c r="D2" s="226"/>
      <c r="E2" s="12"/>
      <c r="F2" s="13"/>
      <c r="G2" s="13"/>
      <c r="H2" s="13"/>
      <c r="I2" s="13"/>
      <c r="J2" s="13"/>
    </row>
    <row r="3" spans="2:10" x14ac:dyDescent="0.3">
      <c r="B3" s="14" t="s">
        <v>31</v>
      </c>
      <c r="C3" s="227" t="s">
        <v>32</v>
      </c>
      <c r="D3" s="228"/>
      <c r="E3" s="229"/>
      <c r="F3" s="15"/>
      <c r="G3" s="16"/>
      <c r="H3" s="17"/>
      <c r="I3" s="17"/>
      <c r="J3" s="17"/>
    </row>
    <row r="4" spans="2:10" x14ac:dyDescent="0.3">
      <c r="B4" s="14" t="s">
        <v>33</v>
      </c>
      <c r="C4" s="18" t="s">
        <v>34</v>
      </c>
      <c r="D4" s="19" t="s">
        <v>35</v>
      </c>
      <c r="E4" s="18" t="s">
        <v>36</v>
      </c>
      <c r="F4" s="20"/>
      <c r="G4" s="21"/>
      <c r="H4" s="22"/>
      <c r="I4" s="23"/>
      <c r="J4" s="23"/>
    </row>
    <row r="5" spans="2:10" ht="28.8" x14ac:dyDescent="0.3">
      <c r="B5" s="14" t="s">
        <v>37</v>
      </c>
      <c r="C5" s="24" t="s">
        <v>38</v>
      </c>
      <c r="D5" s="25" t="s">
        <v>39</v>
      </c>
      <c r="E5" s="26" t="s">
        <v>40</v>
      </c>
      <c r="F5" s="20"/>
      <c r="G5" s="21"/>
      <c r="H5" s="22"/>
      <c r="I5" s="23"/>
      <c r="J5" s="23"/>
    </row>
    <row r="6" spans="2:10" ht="43.2" x14ac:dyDescent="0.3">
      <c r="B6" s="27" t="s">
        <v>41</v>
      </c>
      <c r="C6" s="28" t="s">
        <v>42</v>
      </c>
      <c r="D6" s="28"/>
      <c r="E6" s="29"/>
      <c r="F6" s="30"/>
      <c r="G6" s="30"/>
      <c r="H6" s="31"/>
      <c r="I6" s="230"/>
      <c r="J6" s="230"/>
    </row>
    <row r="7" spans="2:10" ht="43.2" x14ac:dyDescent="0.3">
      <c r="B7" s="32" t="s">
        <v>43</v>
      </c>
      <c r="C7" s="24" t="s">
        <v>44</v>
      </c>
      <c r="D7" s="24"/>
      <c r="E7" s="24"/>
      <c r="F7" s="24"/>
      <c r="G7" s="24"/>
      <c r="H7" s="31"/>
      <c r="I7" s="230"/>
      <c r="J7" s="230"/>
    </row>
    <row r="8" spans="2:10" x14ac:dyDescent="0.3">
      <c r="B8" s="13"/>
      <c r="C8" s="13"/>
      <c r="D8" s="13"/>
      <c r="E8" s="13"/>
      <c r="F8" s="13"/>
      <c r="G8" s="13"/>
      <c r="H8" s="13"/>
      <c r="I8" s="13"/>
      <c r="J8" s="13"/>
    </row>
    <row r="9" spans="2:10" x14ac:dyDescent="0.3">
      <c r="B9" s="33" t="s">
        <v>46</v>
      </c>
      <c r="C9" s="33"/>
      <c r="D9" s="13"/>
      <c r="E9" s="13"/>
      <c r="F9" s="13"/>
      <c r="G9" s="13"/>
      <c r="H9" s="13"/>
      <c r="I9" s="13"/>
      <c r="J9" s="13"/>
    </row>
    <row r="10" spans="2:10" x14ac:dyDescent="0.3">
      <c r="B10" s="13"/>
      <c r="C10" s="34" t="s">
        <v>47</v>
      </c>
      <c r="D10" s="34" t="s">
        <v>48</v>
      </c>
      <c r="E10" s="34" t="s">
        <v>49</v>
      </c>
      <c r="F10" s="34" t="s">
        <v>50</v>
      </c>
      <c r="G10" s="34" t="s">
        <v>51</v>
      </c>
      <c r="H10" s="34" t="s">
        <v>52</v>
      </c>
      <c r="I10" s="34"/>
      <c r="J10" s="13"/>
    </row>
    <row r="11" spans="2:10" ht="72" x14ac:dyDescent="0.3">
      <c r="B11" s="35" t="s">
        <v>53</v>
      </c>
      <c r="C11" s="36" t="s">
        <v>54</v>
      </c>
      <c r="D11" s="37" t="s">
        <v>55</v>
      </c>
      <c r="E11" s="36"/>
      <c r="F11" s="37"/>
      <c r="G11" s="36"/>
      <c r="H11" s="37"/>
      <c r="I11" s="38"/>
      <c r="J11" s="39"/>
    </row>
    <row r="12" spans="2:10" ht="43.2" x14ac:dyDescent="0.3">
      <c r="B12" s="35" t="s">
        <v>56</v>
      </c>
      <c r="C12" s="36" t="s">
        <v>57</v>
      </c>
      <c r="D12" s="37" t="s">
        <v>58</v>
      </c>
      <c r="E12" s="36"/>
      <c r="F12" s="37"/>
      <c r="G12" s="36"/>
      <c r="H12" s="37"/>
      <c r="I12" s="38"/>
      <c r="J12" s="39"/>
    </row>
    <row r="13" spans="2:10" ht="43.2" x14ac:dyDescent="0.3">
      <c r="B13" s="40" t="s">
        <v>59</v>
      </c>
      <c r="C13" s="41" t="s">
        <v>60</v>
      </c>
      <c r="D13" s="41" t="s">
        <v>60</v>
      </c>
      <c r="E13" s="41"/>
      <c r="F13" s="42"/>
      <c r="G13" s="41"/>
      <c r="H13" s="42"/>
      <c r="I13" s="43"/>
      <c r="J13" s="44"/>
    </row>
    <row r="14" spans="2:10" ht="57.6" x14ac:dyDescent="0.3">
      <c r="B14" s="40" t="s">
        <v>61</v>
      </c>
      <c r="C14" s="41" t="s">
        <v>29</v>
      </c>
      <c r="D14" s="41" t="s">
        <v>29</v>
      </c>
      <c r="E14" s="41"/>
      <c r="F14" s="42"/>
      <c r="G14" s="41"/>
      <c r="H14" s="42"/>
      <c r="I14" s="43"/>
      <c r="J14" s="44"/>
    </row>
    <row r="15" spans="2:10" ht="28.8" x14ac:dyDescent="0.3">
      <c r="B15" s="35" t="s">
        <v>62</v>
      </c>
      <c r="C15" s="45">
        <v>60</v>
      </c>
      <c r="D15" s="46">
        <v>48</v>
      </c>
      <c r="E15" s="45">
        <v>0</v>
      </c>
      <c r="F15" s="46">
        <v>0</v>
      </c>
      <c r="G15" s="45">
        <v>0</v>
      </c>
      <c r="H15" s="46">
        <v>0</v>
      </c>
      <c r="I15" s="47">
        <f>SUM(C15:H15)</f>
        <v>108</v>
      </c>
      <c r="J15" s="13"/>
    </row>
    <row r="17" spans="2:10" x14ac:dyDescent="0.3">
      <c r="B17" s="231" t="s">
        <v>64</v>
      </c>
      <c r="C17" s="231"/>
      <c r="D17" s="231"/>
      <c r="E17" s="231"/>
      <c r="F17" s="231"/>
      <c r="G17" s="231"/>
      <c r="H17" s="231"/>
      <c r="I17" s="231"/>
      <c r="J17" s="231"/>
    </row>
    <row r="18" spans="2:10" x14ac:dyDescent="0.3">
      <c r="B18" s="49"/>
      <c r="C18" s="49" t="s">
        <v>47</v>
      </c>
      <c r="D18" s="49" t="s">
        <v>65</v>
      </c>
      <c r="E18" s="49" t="s">
        <v>49</v>
      </c>
      <c r="F18" s="49" t="s">
        <v>66</v>
      </c>
      <c r="G18" s="49" t="s">
        <v>51</v>
      </c>
      <c r="H18" s="49" t="s">
        <v>52</v>
      </c>
      <c r="I18" s="49"/>
      <c r="J18" s="50"/>
    </row>
    <row r="19" spans="2:10" ht="96.6" x14ac:dyDescent="0.3">
      <c r="B19" s="35" t="s">
        <v>67</v>
      </c>
      <c r="C19" s="36" t="s">
        <v>68</v>
      </c>
      <c r="D19" s="37" t="s">
        <v>69</v>
      </c>
      <c r="E19" s="36"/>
      <c r="F19" s="37"/>
      <c r="G19" s="36"/>
      <c r="H19" s="37"/>
      <c r="I19" s="51"/>
      <c r="J19" s="52"/>
    </row>
    <row r="20" spans="2:10" ht="43.2" x14ac:dyDescent="0.3">
      <c r="B20" s="48" t="s">
        <v>70</v>
      </c>
      <c r="C20" s="53"/>
      <c r="D20" s="54"/>
      <c r="E20" s="53"/>
      <c r="F20" s="54"/>
      <c r="G20" s="53"/>
      <c r="H20" s="54"/>
      <c r="I20" s="51"/>
      <c r="J20" s="52"/>
    </row>
    <row r="21" spans="2:10" x14ac:dyDescent="0.3">
      <c r="B21" s="55" t="s">
        <v>63</v>
      </c>
      <c r="C21" s="56"/>
      <c r="D21" s="57"/>
      <c r="E21" s="56"/>
      <c r="F21" s="57"/>
      <c r="G21" s="56"/>
      <c r="H21" s="57"/>
    </row>
    <row r="23" spans="2:10" x14ac:dyDescent="0.3">
      <c r="B23" s="222" t="s">
        <v>71</v>
      </c>
      <c r="C23" s="222"/>
      <c r="D23" s="222"/>
      <c r="E23" s="222"/>
      <c r="F23" s="222"/>
      <c r="G23" s="222"/>
      <c r="H23" s="222"/>
      <c r="I23" s="222"/>
      <c r="J23" s="222"/>
    </row>
    <row r="24" spans="2:10" x14ac:dyDescent="0.3">
      <c r="B24" s="13"/>
      <c r="C24" s="13"/>
      <c r="D24" s="13"/>
      <c r="E24" s="13"/>
      <c r="F24" s="13"/>
      <c r="G24" s="13"/>
      <c r="H24" s="13"/>
      <c r="I24" s="58"/>
      <c r="J24" s="59"/>
    </row>
    <row r="25" spans="2:10" ht="115.2" x14ac:dyDescent="0.3">
      <c r="B25" s="60" t="s">
        <v>72</v>
      </c>
      <c r="C25" s="60" t="s">
        <v>73</v>
      </c>
      <c r="D25" s="61" t="s">
        <v>74</v>
      </c>
      <c r="E25" s="61" t="s">
        <v>75</v>
      </c>
      <c r="F25" s="61" t="s">
        <v>76</v>
      </c>
      <c r="G25" s="61" t="s">
        <v>77</v>
      </c>
      <c r="H25" s="60" t="s">
        <v>78</v>
      </c>
      <c r="I25" s="62" t="s">
        <v>63</v>
      </c>
      <c r="J25" s="63"/>
    </row>
    <row r="26" spans="2:10" ht="55.2" x14ac:dyDescent="0.3">
      <c r="B26" s="64" t="s">
        <v>57</v>
      </c>
      <c r="C26" s="64" t="s">
        <v>79</v>
      </c>
      <c r="D26" s="64" t="s">
        <v>80</v>
      </c>
      <c r="E26" s="64" t="s">
        <v>81</v>
      </c>
      <c r="F26" s="64" t="s">
        <v>82</v>
      </c>
      <c r="G26" s="64" t="s">
        <v>83</v>
      </c>
      <c r="H26" s="64"/>
      <c r="I26" s="64"/>
      <c r="J26" s="65"/>
    </row>
    <row r="27" spans="2:10" ht="41.4" x14ac:dyDescent="0.3">
      <c r="B27" s="64" t="s">
        <v>57</v>
      </c>
      <c r="C27" s="64" t="s">
        <v>84</v>
      </c>
      <c r="D27" s="64" t="s">
        <v>85</v>
      </c>
      <c r="E27" s="64" t="s">
        <v>86</v>
      </c>
      <c r="F27" s="64" t="s">
        <v>87</v>
      </c>
      <c r="G27" s="64" t="s">
        <v>88</v>
      </c>
      <c r="H27" s="64"/>
      <c r="I27" s="64"/>
      <c r="J27" s="65"/>
    </row>
    <row r="28" spans="2:10" ht="55.2" x14ac:dyDescent="0.3">
      <c r="B28" s="64" t="s">
        <v>57</v>
      </c>
      <c r="C28" s="64" t="s">
        <v>89</v>
      </c>
      <c r="D28" s="64" t="s">
        <v>90</v>
      </c>
      <c r="E28" s="64" t="s">
        <v>91</v>
      </c>
      <c r="F28" s="64" t="s">
        <v>92</v>
      </c>
      <c r="G28" s="64" t="s">
        <v>93</v>
      </c>
      <c r="H28" s="64"/>
      <c r="I28" s="64"/>
      <c r="J28" s="65"/>
    </row>
    <row r="29" spans="2:10" ht="55.8" thickBot="1" x14ac:dyDescent="0.35">
      <c r="B29" s="66" t="s">
        <v>57</v>
      </c>
      <c r="C29" s="66" t="s">
        <v>94</v>
      </c>
      <c r="D29" s="66" t="s">
        <v>95</v>
      </c>
      <c r="E29" s="66" t="s">
        <v>96</v>
      </c>
      <c r="F29" s="66" t="s">
        <v>97</v>
      </c>
      <c r="G29" s="66" t="s">
        <v>98</v>
      </c>
      <c r="H29" s="66"/>
      <c r="I29" s="66"/>
      <c r="J29" s="65"/>
    </row>
    <row r="30" spans="2:10" ht="69.599999999999994" thickTop="1" x14ac:dyDescent="0.3">
      <c r="B30" s="67" t="s">
        <v>58</v>
      </c>
      <c r="C30" s="67" t="s">
        <v>99</v>
      </c>
      <c r="D30" s="67" t="s">
        <v>100</v>
      </c>
      <c r="E30" s="67" t="s">
        <v>101</v>
      </c>
      <c r="F30" s="67" t="s">
        <v>102</v>
      </c>
      <c r="G30" s="67" t="s">
        <v>103</v>
      </c>
      <c r="H30" s="67"/>
      <c r="I30" s="67"/>
      <c r="J30" s="65"/>
    </row>
    <row r="31" spans="2:10" ht="55.2" x14ac:dyDescent="0.3">
      <c r="B31" s="64" t="s">
        <v>58</v>
      </c>
      <c r="C31" s="64" t="s">
        <v>104</v>
      </c>
      <c r="D31" s="64" t="s">
        <v>105</v>
      </c>
      <c r="E31" s="64" t="s">
        <v>106</v>
      </c>
      <c r="F31" s="64" t="s">
        <v>107</v>
      </c>
      <c r="G31" s="64" t="s">
        <v>108</v>
      </c>
      <c r="H31" s="64"/>
      <c r="I31" s="64"/>
      <c r="J31" s="65"/>
    </row>
    <row r="32" spans="2:10" ht="124.2" x14ac:dyDescent="0.3">
      <c r="B32" s="64" t="s">
        <v>58</v>
      </c>
      <c r="C32" s="64" t="s">
        <v>109</v>
      </c>
      <c r="D32" s="64" t="s">
        <v>110</v>
      </c>
      <c r="E32" s="64" t="s">
        <v>111</v>
      </c>
      <c r="F32" s="64" t="s">
        <v>112</v>
      </c>
      <c r="G32" s="64" t="s">
        <v>113</v>
      </c>
      <c r="H32" s="64"/>
      <c r="I32" s="64"/>
      <c r="J32" s="65"/>
    </row>
    <row r="33" spans="2:10" ht="82.8" x14ac:dyDescent="0.3">
      <c r="B33" s="64" t="s">
        <v>58</v>
      </c>
      <c r="C33" s="64" t="s">
        <v>109</v>
      </c>
      <c r="D33" s="64" t="s">
        <v>114</v>
      </c>
      <c r="E33" s="64" t="s">
        <v>115</v>
      </c>
      <c r="F33" s="64" t="s">
        <v>116</v>
      </c>
      <c r="G33" s="64" t="s">
        <v>117</v>
      </c>
      <c r="H33" s="64"/>
      <c r="I33" s="64"/>
      <c r="J33" s="65"/>
    </row>
    <row r="34" spans="2:10" x14ac:dyDescent="0.3">
      <c r="B34" s="13"/>
      <c r="C34" s="13"/>
      <c r="D34" s="13"/>
      <c r="E34" s="13"/>
      <c r="F34" s="13"/>
      <c r="G34" s="13"/>
      <c r="H34" s="13"/>
      <c r="I34" s="13"/>
    </row>
    <row r="35" spans="2:10" x14ac:dyDescent="0.3">
      <c r="B35" s="13"/>
      <c r="C35" s="13"/>
      <c r="D35" s="13"/>
      <c r="E35" s="13"/>
      <c r="F35" s="13"/>
      <c r="G35" s="13"/>
      <c r="H35" s="13"/>
      <c r="I35" s="13"/>
    </row>
    <row r="36" spans="2:10" x14ac:dyDescent="0.3">
      <c r="B36" s="222" t="s">
        <v>118</v>
      </c>
      <c r="C36" s="222"/>
      <c r="D36" s="222"/>
      <c r="E36" s="222"/>
      <c r="F36" s="222"/>
      <c r="G36" s="222"/>
      <c r="H36" s="222"/>
      <c r="I36" s="222"/>
      <c r="J36" s="222"/>
    </row>
    <row r="38" spans="2:10" ht="28.8" x14ac:dyDescent="0.3">
      <c r="B38" s="60" t="s">
        <v>72</v>
      </c>
      <c r="C38" s="60" t="s">
        <v>73</v>
      </c>
      <c r="D38" s="62" t="s">
        <v>119</v>
      </c>
      <c r="E38" s="223" t="s">
        <v>120</v>
      </c>
      <c r="F38" s="224"/>
      <c r="G38" s="225"/>
      <c r="H38" s="62" t="s">
        <v>121</v>
      </c>
      <c r="I38" s="62" t="s">
        <v>63</v>
      </c>
    </row>
    <row r="39" spans="2:10" ht="43.2" x14ac:dyDescent="0.3">
      <c r="B39" s="68" t="s">
        <v>57</v>
      </c>
      <c r="C39" s="68" t="s">
        <v>122</v>
      </c>
      <c r="D39" s="68" t="s">
        <v>29</v>
      </c>
      <c r="E39" s="68" t="s">
        <v>123</v>
      </c>
      <c r="F39" s="68"/>
      <c r="G39" s="68"/>
      <c r="H39" s="69">
        <v>20</v>
      </c>
      <c r="I39" s="70"/>
    </row>
    <row r="40" spans="2:10" ht="43.2" x14ac:dyDescent="0.3">
      <c r="B40" s="68" t="s">
        <v>57</v>
      </c>
      <c r="C40" s="68" t="s">
        <v>124</v>
      </c>
      <c r="D40" s="68" t="s">
        <v>29</v>
      </c>
      <c r="E40" s="68" t="s">
        <v>123</v>
      </c>
      <c r="F40" s="68"/>
      <c r="G40" s="68"/>
      <c r="H40" s="69">
        <v>20</v>
      </c>
      <c r="I40" s="70"/>
    </row>
    <row r="41" spans="2:10" ht="43.8" thickBot="1" x14ac:dyDescent="0.35">
      <c r="B41" s="71" t="s">
        <v>57</v>
      </c>
      <c r="C41" s="71" t="s">
        <v>125</v>
      </c>
      <c r="D41" s="71" t="s">
        <v>29</v>
      </c>
      <c r="E41" s="71" t="s">
        <v>123</v>
      </c>
      <c r="F41" s="71"/>
      <c r="G41" s="71"/>
      <c r="H41" s="72">
        <v>20</v>
      </c>
      <c r="I41" s="73"/>
    </row>
    <row r="42" spans="2:10" ht="43.8" thickTop="1" x14ac:dyDescent="0.3">
      <c r="B42" s="74" t="s">
        <v>58</v>
      </c>
      <c r="C42" s="74" t="s">
        <v>126</v>
      </c>
      <c r="D42" s="74" t="s">
        <v>127</v>
      </c>
      <c r="E42" s="74" t="s">
        <v>123</v>
      </c>
      <c r="F42" s="74"/>
      <c r="G42" s="74"/>
      <c r="H42" s="75">
        <v>16</v>
      </c>
      <c r="I42" s="76"/>
    </row>
    <row r="43" spans="2:10" ht="43.2" x14ac:dyDescent="0.3">
      <c r="B43" s="68" t="s">
        <v>58</v>
      </c>
      <c r="C43" s="68" t="s">
        <v>128</v>
      </c>
      <c r="D43" s="68" t="s">
        <v>127</v>
      </c>
      <c r="E43" s="68" t="s">
        <v>123</v>
      </c>
      <c r="F43" s="68"/>
      <c r="G43" s="68"/>
      <c r="H43" s="69">
        <v>16</v>
      </c>
      <c r="I43" s="70"/>
    </row>
    <row r="44" spans="2:10" ht="43.2" x14ac:dyDescent="0.3">
      <c r="B44" s="68" t="s">
        <v>58</v>
      </c>
      <c r="C44" s="68" t="s">
        <v>128</v>
      </c>
      <c r="D44" s="68" t="s">
        <v>127</v>
      </c>
      <c r="E44" s="68" t="s">
        <v>123</v>
      </c>
      <c r="F44" s="68"/>
      <c r="G44" s="68"/>
      <c r="H44" s="69">
        <v>16</v>
      </c>
      <c r="I44" s="70"/>
    </row>
    <row r="45" spans="2:10" x14ac:dyDescent="0.3">
      <c r="B45" s="13"/>
      <c r="C45" s="13"/>
      <c r="D45" s="13"/>
      <c r="E45" s="13"/>
      <c r="F45" s="77"/>
      <c r="G45" s="78" t="s">
        <v>129</v>
      </c>
      <c r="H45" s="79">
        <f>SUM(H39:H44)</f>
        <v>108</v>
      </c>
      <c r="I45" s="13"/>
    </row>
    <row r="46" spans="2:10" x14ac:dyDescent="0.3">
      <c r="B46" s="13"/>
      <c r="C46" s="13"/>
      <c r="D46" s="13"/>
      <c r="E46" s="13"/>
      <c r="F46" s="80"/>
      <c r="G46" s="81" t="s">
        <v>130</v>
      </c>
      <c r="H46" s="82" t="b">
        <f>EXACT(H45,I15)</f>
        <v>1</v>
      </c>
      <c r="I46" s="13"/>
    </row>
  </sheetData>
  <mergeCells count="8">
    <mergeCell ref="B2:D2"/>
    <mergeCell ref="E38:G38"/>
    <mergeCell ref="C3:E3"/>
    <mergeCell ref="I6:I7"/>
    <mergeCell ref="J6:J7"/>
    <mergeCell ref="B17:J17"/>
    <mergeCell ref="B23:J23"/>
    <mergeCell ref="B36:J36"/>
  </mergeCells>
  <conditionalFormatting sqref="H46">
    <cfRule type="cellIs" dxfId="5" priority="1" operator="equal">
      <formula>$D$14</formula>
    </cfRule>
    <cfRule type="containsText" dxfId="4" priority="2" operator="containsText" text="HAMIS">
      <formula>NOT(ISERROR(SEARCH("HAMIS",H46)))</formula>
    </cfRule>
    <cfRule type="containsText" dxfId="3" priority="3" operator="containsText" text="IGAZ">
      <formula>NOT(ISERROR(SEARCH("IGAZ",H46)))</formula>
    </cfRule>
  </conditionalFormatting>
  <dataValidations count="2">
    <dataValidation type="decimal" allowBlank="1" showInputMessage="1" showErrorMessage="1" sqref="H39:H44" xr:uid="{43DBDDA8-F507-4436-A276-B9F141C2422A}">
      <formula1>0</formula1>
      <formula2>1000</formula2>
    </dataValidation>
    <dataValidation type="decimal" allowBlank="1" showInputMessage="1" showErrorMessage="1" sqref="H45 C15:I15" xr:uid="{42BD683B-C53D-448E-9C8C-78CBE561E64A}">
      <formula1>0</formula1>
      <formula2>10000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2BD295-B03F-4285-8AD9-6AC28097FBB4}">
          <x14:formula1>
            <xm:f>'D:\2025_26\Anyagigény\Anyagigény_2025_26_összes_v6\[helyesbített_ Műszaki_Elektro_1_9_2_9_B_10_B_2509.21.xlsx]Alapadatok_1'!#REF!</xm:f>
          </x14:formula1>
          <xm:sqref>C7:G7 C3:C5 E4:E5 J4:J5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E70C-60BE-4FC9-AFCB-3C67F0F3C8A4}">
  <dimension ref="B1:J45"/>
  <sheetViews>
    <sheetView tabSelected="1" topLeftCell="A33" workbookViewId="0">
      <selection activeCell="G39" sqref="G39"/>
    </sheetView>
  </sheetViews>
  <sheetFormatPr defaultRowHeight="14.4" x14ac:dyDescent="0.3"/>
  <cols>
    <col min="2" max="2" width="19.44140625" bestFit="1" customWidth="1"/>
    <col min="3" max="3" width="27.6640625" bestFit="1" customWidth="1"/>
    <col min="4" max="4" width="26.88671875" bestFit="1" customWidth="1"/>
    <col min="5" max="5" width="25.77734375" bestFit="1" customWidth="1"/>
    <col min="6" max="6" width="21.109375" customWidth="1"/>
    <col min="7" max="7" width="26" bestFit="1" customWidth="1"/>
  </cols>
  <sheetData>
    <row r="1" spans="2:10" x14ac:dyDescent="0.3">
      <c r="B1" s="226" t="s">
        <v>30</v>
      </c>
      <c r="C1" s="226"/>
      <c r="D1" s="226"/>
      <c r="E1" s="12"/>
      <c r="F1" s="13"/>
      <c r="G1" s="13"/>
      <c r="H1" s="13"/>
      <c r="I1" s="13"/>
      <c r="J1" s="13"/>
    </row>
    <row r="2" spans="2:10" x14ac:dyDescent="0.3">
      <c r="B2" s="14" t="s">
        <v>31</v>
      </c>
      <c r="C2" s="227" t="s">
        <v>32</v>
      </c>
      <c r="D2" s="228"/>
      <c r="E2" s="229"/>
      <c r="F2" s="15"/>
      <c r="G2" s="16"/>
      <c r="H2" s="17"/>
      <c r="I2" s="17"/>
      <c r="J2" s="17"/>
    </row>
    <row r="3" spans="2:10" x14ac:dyDescent="0.3">
      <c r="B3" s="14" t="s">
        <v>33</v>
      </c>
      <c r="C3" s="18" t="s">
        <v>34</v>
      </c>
      <c r="D3" s="19" t="s">
        <v>35</v>
      </c>
      <c r="E3" s="18" t="s">
        <v>36</v>
      </c>
      <c r="F3" s="20"/>
      <c r="G3" s="21"/>
      <c r="H3" s="22"/>
      <c r="I3" s="23"/>
      <c r="J3" s="23"/>
    </row>
    <row r="4" spans="2:10" ht="28.8" x14ac:dyDescent="0.3">
      <c r="B4" s="14" t="s">
        <v>37</v>
      </c>
      <c r="C4" s="24" t="s">
        <v>38</v>
      </c>
      <c r="D4" s="25" t="s">
        <v>39</v>
      </c>
      <c r="E4" s="26" t="s">
        <v>40</v>
      </c>
      <c r="F4" s="20"/>
      <c r="G4" s="21"/>
      <c r="H4" s="22"/>
      <c r="I4" s="23"/>
      <c r="J4" s="23"/>
    </row>
    <row r="5" spans="2:10" ht="43.2" x14ac:dyDescent="0.3">
      <c r="B5" s="27" t="s">
        <v>41</v>
      </c>
      <c r="C5" s="28" t="s">
        <v>131</v>
      </c>
      <c r="D5" s="28"/>
      <c r="E5" s="29"/>
      <c r="F5" s="30"/>
      <c r="G5" s="30"/>
      <c r="H5" s="31"/>
      <c r="I5" s="230"/>
      <c r="J5" s="230"/>
    </row>
    <row r="6" spans="2:10" ht="43.2" x14ac:dyDescent="0.3">
      <c r="B6" s="32" t="s">
        <v>43</v>
      </c>
      <c r="C6" s="24" t="s">
        <v>44</v>
      </c>
      <c r="D6" s="24"/>
      <c r="E6" s="24"/>
      <c r="F6" s="24"/>
      <c r="G6" s="24"/>
      <c r="H6" s="31"/>
      <c r="I6" s="230"/>
      <c r="J6" s="230"/>
    </row>
    <row r="7" spans="2:10" x14ac:dyDescent="0.3">
      <c r="B7" s="13"/>
      <c r="C7" s="13"/>
      <c r="D7" s="13"/>
      <c r="E7" s="13"/>
      <c r="F7" s="13"/>
      <c r="G7" s="13"/>
      <c r="H7" s="13"/>
      <c r="I7" s="13"/>
      <c r="J7" s="13"/>
    </row>
    <row r="8" spans="2:10" x14ac:dyDescent="0.3">
      <c r="B8" s="33" t="s">
        <v>46</v>
      </c>
      <c r="C8" s="33"/>
      <c r="D8" s="13"/>
      <c r="E8" s="13"/>
      <c r="F8" s="13"/>
      <c r="G8" s="13"/>
      <c r="H8" s="13"/>
      <c r="I8" s="13"/>
      <c r="J8" s="13"/>
    </row>
    <row r="9" spans="2:10" x14ac:dyDescent="0.3">
      <c r="B9" s="13"/>
      <c r="C9" s="34" t="s">
        <v>47</v>
      </c>
      <c r="D9" s="34" t="s">
        <v>48</v>
      </c>
      <c r="E9" s="34" t="s">
        <v>49</v>
      </c>
      <c r="F9" s="34" t="s">
        <v>50</v>
      </c>
      <c r="G9" s="34" t="s">
        <v>51</v>
      </c>
      <c r="H9" s="34" t="s">
        <v>52</v>
      </c>
      <c r="I9" s="34"/>
      <c r="J9" s="13"/>
    </row>
    <row r="10" spans="2:10" ht="72" x14ac:dyDescent="0.3">
      <c r="B10" s="35" t="s">
        <v>53</v>
      </c>
      <c r="C10" s="36" t="s">
        <v>132</v>
      </c>
      <c r="D10" s="37" t="s">
        <v>55</v>
      </c>
      <c r="E10" s="36"/>
      <c r="F10" s="37"/>
      <c r="G10" s="36"/>
      <c r="H10" s="37"/>
      <c r="I10" s="38"/>
      <c r="J10" s="39"/>
    </row>
    <row r="11" spans="2:10" ht="43.2" x14ac:dyDescent="0.3">
      <c r="B11" s="35" t="s">
        <v>56</v>
      </c>
      <c r="C11" s="36" t="s">
        <v>57</v>
      </c>
      <c r="D11" s="37" t="s">
        <v>58</v>
      </c>
      <c r="E11" s="36"/>
      <c r="F11" s="37"/>
      <c r="G11" s="36"/>
      <c r="H11" s="37"/>
      <c r="I11" s="38"/>
      <c r="J11" s="39"/>
    </row>
    <row r="12" spans="2:10" ht="43.2" x14ac:dyDescent="0.3">
      <c r="B12" s="40" t="s">
        <v>59</v>
      </c>
      <c r="C12" s="41" t="s">
        <v>60</v>
      </c>
      <c r="D12" s="41" t="s">
        <v>60</v>
      </c>
      <c r="E12" s="41"/>
      <c r="F12" s="42"/>
      <c r="G12" s="41"/>
      <c r="H12" s="42"/>
      <c r="I12" s="43"/>
      <c r="J12" s="44"/>
    </row>
    <row r="13" spans="2:10" ht="57.6" x14ac:dyDescent="0.3">
      <c r="B13" s="40" t="s">
        <v>61</v>
      </c>
      <c r="C13" s="41" t="s">
        <v>29</v>
      </c>
      <c r="D13" s="41" t="s">
        <v>29</v>
      </c>
      <c r="E13" s="41"/>
      <c r="F13" s="42"/>
      <c r="G13" s="41"/>
      <c r="H13" s="42"/>
      <c r="I13" s="43"/>
      <c r="J13" s="44"/>
    </row>
    <row r="14" spans="2:10" ht="28.8" x14ac:dyDescent="0.3">
      <c r="B14" s="35" t="s">
        <v>62</v>
      </c>
      <c r="C14" s="45">
        <v>132</v>
      </c>
      <c r="D14" s="46">
        <v>48</v>
      </c>
      <c r="E14" s="45">
        <v>0</v>
      </c>
      <c r="F14" s="46">
        <v>0</v>
      </c>
      <c r="G14" s="45">
        <v>0</v>
      </c>
      <c r="H14" s="46">
        <v>0</v>
      </c>
      <c r="I14" s="47">
        <f>SUM(C14:H14)</f>
        <v>180</v>
      </c>
      <c r="J14" s="13"/>
    </row>
    <row r="16" spans="2:10" x14ac:dyDescent="0.3">
      <c r="B16" s="231" t="s">
        <v>64</v>
      </c>
      <c r="C16" s="231"/>
      <c r="D16" s="231"/>
      <c r="E16" s="231"/>
      <c r="F16" s="231"/>
      <c r="G16" s="231"/>
      <c r="H16" s="231"/>
      <c r="I16" s="231"/>
      <c r="J16" s="231"/>
    </row>
    <row r="17" spans="2:10" x14ac:dyDescent="0.3">
      <c r="B17" s="49"/>
      <c r="C17" s="49" t="s">
        <v>47</v>
      </c>
      <c r="D17" s="49" t="s">
        <v>65</v>
      </c>
      <c r="E17" s="49" t="s">
        <v>49</v>
      </c>
      <c r="F17" s="49" t="s">
        <v>66</v>
      </c>
      <c r="G17" s="49" t="s">
        <v>51</v>
      </c>
      <c r="H17" s="49" t="s">
        <v>52</v>
      </c>
      <c r="I17" s="49"/>
      <c r="J17" s="50"/>
    </row>
    <row r="18" spans="2:10" ht="96.6" x14ac:dyDescent="0.3">
      <c r="B18" s="35" t="s">
        <v>67</v>
      </c>
      <c r="C18" s="36" t="s">
        <v>68</v>
      </c>
      <c r="D18" s="37" t="s">
        <v>69</v>
      </c>
      <c r="E18" s="36"/>
      <c r="F18" s="37"/>
      <c r="G18" s="36"/>
      <c r="H18" s="37"/>
      <c r="I18" s="51"/>
      <c r="J18" s="52"/>
    </row>
    <row r="19" spans="2:10" ht="43.2" x14ac:dyDescent="0.3">
      <c r="B19" s="48" t="s">
        <v>70</v>
      </c>
      <c r="C19" s="53"/>
      <c r="D19" s="54"/>
      <c r="E19" s="53"/>
      <c r="F19" s="54"/>
      <c r="G19" s="53"/>
      <c r="H19" s="54"/>
      <c r="I19" s="51"/>
      <c r="J19" s="52"/>
    </row>
    <row r="20" spans="2:10" x14ac:dyDescent="0.3">
      <c r="B20" s="55" t="s">
        <v>63</v>
      </c>
      <c r="C20" s="56"/>
      <c r="D20" s="57"/>
      <c r="E20" s="56"/>
      <c r="F20" s="57"/>
      <c r="G20" s="56"/>
      <c r="H20" s="57"/>
    </row>
    <row r="22" spans="2:10" x14ac:dyDescent="0.3">
      <c r="B22" s="222" t="s">
        <v>71</v>
      </c>
      <c r="C22" s="222"/>
      <c r="D22" s="222"/>
      <c r="E22" s="222"/>
      <c r="F22" s="222"/>
      <c r="G22" s="222"/>
      <c r="H22" s="222"/>
      <c r="I22" s="222"/>
      <c r="J22" s="222"/>
    </row>
    <row r="23" spans="2:10" x14ac:dyDescent="0.3">
      <c r="B23" s="13"/>
      <c r="C23" s="13"/>
      <c r="D23" s="13"/>
      <c r="E23" s="13"/>
      <c r="F23" s="13"/>
      <c r="G23" s="13"/>
      <c r="H23" s="13"/>
      <c r="I23" s="58"/>
      <c r="J23" s="59"/>
    </row>
    <row r="24" spans="2:10" ht="115.2" x14ac:dyDescent="0.3">
      <c r="B24" s="60" t="s">
        <v>72</v>
      </c>
      <c r="C24" s="60" t="s">
        <v>73</v>
      </c>
      <c r="D24" s="61" t="s">
        <v>74</v>
      </c>
      <c r="E24" s="61" t="s">
        <v>75</v>
      </c>
      <c r="F24" s="61" t="s">
        <v>76</v>
      </c>
      <c r="G24" s="61" t="s">
        <v>77</v>
      </c>
      <c r="H24" s="60" t="s">
        <v>78</v>
      </c>
      <c r="I24" s="62" t="s">
        <v>63</v>
      </c>
      <c r="J24" s="63"/>
    </row>
    <row r="25" spans="2:10" ht="41.4" x14ac:dyDescent="0.3">
      <c r="B25" s="64" t="s">
        <v>57</v>
      </c>
      <c r="C25" s="64" t="s">
        <v>79</v>
      </c>
      <c r="D25" s="64" t="s">
        <v>80</v>
      </c>
      <c r="E25" s="64" t="s">
        <v>81</v>
      </c>
      <c r="F25" s="64" t="s">
        <v>82</v>
      </c>
      <c r="G25" s="64" t="s">
        <v>83</v>
      </c>
      <c r="H25" s="64"/>
      <c r="I25" s="64"/>
      <c r="J25" s="65"/>
    </row>
    <row r="26" spans="2:10" ht="41.4" x14ac:dyDescent="0.3">
      <c r="B26" s="64" t="s">
        <v>57</v>
      </c>
      <c r="C26" s="64" t="s">
        <v>84</v>
      </c>
      <c r="D26" s="64" t="s">
        <v>85</v>
      </c>
      <c r="E26" s="64" t="s">
        <v>86</v>
      </c>
      <c r="F26" s="64" t="s">
        <v>87</v>
      </c>
      <c r="G26" s="64" t="s">
        <v>88</v>
      </c>
      <c r="H26" s="64"/>
      <c r="I26" s="64"/>
      <c r="J26" s="65"/>
    </row>
    <row r="27" spans="2:10" ht="55.2" x14ac:dyDescent="0.3">
      <c r="B27" s="64" t="s">
        <v>57</v>
      </c>
      <c r="C27" s="64" t="s">
        <v>89</v>
      </c>
      <c r="D27" s="64" t="s">
        <v>90</v>
      </c>
      <c r="E27" s="64" t="s">
        <v>91</v>
      </c>
      <c r="F27" s="64" t="s">
        <v>92</v>
      </c>
      <c r="G27" s="64" t="s">
        <v>93</v>
      </c>
      <c r="H27" s="64"/>
      <c r="I27" s="64"/>
      <c r="J27" s="65"/>
    </row>
    <row r="28" spans="2:10" ht="55.8" thickBot="1" x14ac:dyDescent="0.35">
      <c r="B28" s="66" t="s">
        <v>57</v>
      </c>
      <c r="C28" s="66" t="s">
        <v>94</v>
      </c>
      <c r="D28" s="66" t="s">
        <v>95</v>
      </c>
      <c r="E28" s="66" t="s">
        <v>96</v>
      </c>
      <c r="F28" s="66" t="s">
        <v>97</v>
      </c>
      <c r="G28" s="66" t="s">
        <v>98</v>
      </c>
      <c r="H28" s="66"/>
      <c r="I28" s="66"/>
      <c r="J28" s="65"/>
    </row>
    <row r="29" spans="2:10" ht="42" thickTop="1" x14ac:dyDescent="0.3">
      <c r="B29" s="67" t="s">
        <v>58</v>
      </c>
      <c r="C29" s="67" t="s">
        <v>99</v>
      </c>
      <c r="D29" s="67" t="s">
        <v>100</v>
      </c>
      <c r="E29" s="67" t="s">
        <v>101</v>
      </c>
      <c r="F29" s="67" t="s">
        <v>102</v>
      </c>
      <c r="G29" s="67" t="s">
        <v>103</v>
      </c>
      <c r="H29" s="67"/>
      <c r="I29" s="67"/>
      <c r="J29" s="65"/>
    </row>
    <row r="30" spans="2:10" ht="55.2" x14ac:dyDescent="0.3">
      <c r="B30" s="64" t="s">
        <v>58</v>
      </c>
      <c r="C30" s="64" t="s">
        <v>104</v>
      </c>
      <c r="D30" s="64" t="s">
        <v>105</v>
      </c>
      <c r="E30" s="64" t="s">
        <v>106</v>
      </c>
      <c r="F30" s="64" t="s">
        <v>107</v>
      </c>
      <c r="G30" s="64" t="s">
        <v>108</v>
      </c>
      <c r="H30" s="64"/>
      <c r="I30" s="64"/>
      <c r="J30" s="65"/>
    </row>
    <row r="31" spans="2:10" ht="96.6" x14ac:dyDescent="0.3">
      <c r="B31" s="64" t="s">
        <v>58</v>
      </c>
      <c r="C31" s="64" t="s">
        <v>109</v>
      </c>
      <c r="D31" s="64" t="s">
        <v>110</v>
      </c>
      <c r="E31" s="64" t="s">
        <v>111</v>
      </c>
      <c r="F31" s="64" t="s">
        <v>112</v>
      </c>
      <c r="G31" s="64" t="s">
        <v>113</v>
      </c>
      <c r="H31" s="64"/>
      <c r="I31" s="64"/>
      <c r="J31" s="65"/>
    </row>
    <row r="32" spans="2:10" ht="55.2" x14ac:dyDescent="0.3">
      <c r="B32" s="64" t="s">
        <v>58</v>
      </c>
      <c r="C32" s="64" t="s">
        <v>109</v>
      </c>
      <c r="D32" s="64" t="s">
        <v>114</v>
      </c>
      <c r="E32" s="64" t="s">
        <v>115</v>
      </c>
      <c r="F32" s="64" t="s">
        <v>116</v>
      </c>
      <c r="G32" s="64" t="s">
        <v>117</v>
      </c>
      <c r="H32" s="64"/>
      <c r="I32" s="64"/>
      <c r="J32" s="65"/>
    </row>
    <row r="33" spans="2:10" x14ac:dyDescent="0.3">
      <c r="B33" s="13"/>
      <c r="C33" s="13"/>
      <c r="D33" s="13"/>
      <c r="E33" s="13"/>
      <c r="F33" s="13"/>
      <c r="G33" s="13"/>
      <c r="H33" s="13"/>
      <c r="I33" s="13"/>
    </row>
    <row r="34" spans="2:10" x14ac:dyDescent="0.3">
      <c r="B34" s="13"/>
      <c r="C34" s="13"/>
      <c r="D34" s="13"/>
      <c r="E34" s="13"/>
      <c r="F34" s="13"/>
      <c r="G34" s="13"/>
      <c r="H34" s="13"/>
      <c r="I34" s="13"/>
    </row>
    <row r="35" spans="2:10" x14ac:dyDescent="0.3">
      <c r="B35" s="222" t="s">
        <v>118</v>
      </c>
      <c r="C35" s="222"/>
      <c r="D35" s="222"/>
      <c r="E35" s="222"/>
      <c r="F35" s="222"/>
      <c r="G35" s="222"/>
      <c r="H35" s="222"/>
      <c r="I35" s="222"/>
      <c r="J35" s="222"/>
    </row>
    <row r="37" spans="2:10" ht="28.8" x14ac:dyDescent="0.3">
      <c r="B37" s="60" t="s">
        <v>72</v>
      </c>
      <c r="C37" s="60" t="s">
        <v>73</v>
      </c>
      <c r="D37" s="62" t="s">
        <v>119</v>
      </c>
      <c r="E37" s="223" t="s">
        <v>120</v>
      </c>
      <c r="F37" s="224"/>
      <c r="G37" s="225"/>
      <c r="H37" s="62" t="s">
        <v>121</v>
      </c>
      <c r="I37" s="62" t="s">
        <v>63</v>
      </c>
    </row>
    <row r="38" spans="2:10" ht="43.2" x14ac:dyDescent="0.3">
      <c r="B38" s="68" t="s">
        <v>57</v>
      </c>
      <c r="C38" s="68" t="s">
        <v>122</v>
      </c>
      <c r="D38" s="68" t="s">
        <v>29</v>
      </c>
      <c r="E38" s="68" t="s">
        <v>123</v>
      </c>
      <c r="F38" s="68"/>
      <c r="G38" s="68"/>
      <c r="H38" s="69">
        <v>44</v>
      </c>
      <c r="I38" s="70"/>
    </row>
    <row r="39" spans="2:10" ht="43.2" x14ac:dyDescent="0.3">
      <c r="B39" s="68" t="s">
        <v>57</v>
      </c>
      <c r="C39" s="68" t="s">
        <v>124</v>
      </c>
      <c r="D39" s="68" t="s">
        <v>29</v>
      </c>
      <c r="E39" s="68" t="s">
        <v>123</v>
      </c>
      <c r="F39" s="68"/>
      <c r="G39" s="68"/>
      <c r="H39" s="69">
        <v>44</v>
      </c>
      <c r="I39" s="70"/>
    </row>
    <row r="40" spans="2:10" ht="43.8" thickBot="1" x14ac:dyDescent="0.35">
      <c r="B40" s="71" t="s">
        <v>57</v>
      </c>
      <c r="C40" s="71" t="s">
        <v>125</v>
      </c>
      <c r="D40" s="71" t="s">
        <v>29</v>
      </c>
      <c r="E40" s="71" t="s">
        <v>123</v>
      </c>
      <c r="F40" s="71"/>
      <c r="G40" s="71"/>
      <c r="H40" s="72">
        <v>44</v>
      </c>
      <c r="I40" s="73"/>
    </row>
    <row r="41" spans="2:10" ht="43.8" thickTop="1" x14ac:dyDescent="0.3">
      <c r="B41" s="74" t="s">
        <v>58</v>
      </c>
      <c r="C41" s="74" t="s">
        <v>126</v>
      </c>
      <c r="D41" s="74" t="s">
        <v>127</v>
      </c>
      <c r="E41" s="74" t="s">
        <v>123</v>
      </c>
      <c r="F41" s="74"/>
      <c r="G41" s="74"/>
      <c r="H41" s="75">
        <v>16</v>
      </c>
      <c r="I41" s="76"/>
    </row>
    <row r="42" spans="2:10" ht="43.2" x14ac:dyDescent="0.3">
      <c r="B42" s="68" t="s">
        <v>58</v>
      </c>
      <c r="C42" s="68" t="s">
        <v>128</v>
      </c>
      <c r="D42" s="68" t="s">
        <v>127</v>
      </c>
      <c r="E42" s="68" t="s">
        <v>123</v>
      </c>
      <c r="F42" s="68"/>
      <c r="G42" s="68"/>
      <c r="H42" s="69">
        <v>16</v>
      </c>
      <c r="I42" s="70"/>
    </row>
    <row r="43" spans="2:10" ht="43.2" x14ac:dyDescent="0.3">
      <c r="B43" s="68" t="s">
        <v>58</v>
      </c>
      <c r="C43" s="68" t="s">
        <v>128</v>
      </c>
      <c r="D43" s="68" t="s">
        <v>127</v>
      </c>
      <c r="E43" s="68" t="s">
        <v>123</v>
      </c>
      <c r="F43" s="68"/>
      <c r="G43" s="68"/>
      <c r="H43" s="69">
        <v>16</v>
      </c>
      <c r="I43" s="70"/>
    </row>
    <row r="44" spans="2:10" x14ac:dyDescent="0.3">
      <c r="B44" s="13"/>
      <c r="C44" s="13"/>
      <c r="D44" s="13"/>
      <c r="E44" s="13"/>
      <c r="F44" s="77"/>
      <c r="G44" s="78" t="s">
        <v>129</v>
      </c>
      <c r="H44" s="79">
        <f>SUM(H38:H43)</f>
        <v>180</v>
      </c>
      <c r="I44" s="13"/>
    </row>
    <row r="45" spans="2:10" x14ac:dyDescent="0.3">
      <c r="B45" s="13"/>
      <c r="C45" s="13"/>
      <c r="D45" s="13"/>
      <c r="E45" s="13"/>
      <c r="F45" s="80"/>
      <c r="G45" s="81" t="s">
        <v>130</v>
      </c>
      <c r="H45" s="82" t="b">
        <f>EXACT(H44,I14)</f>
        <v>1</v>
      </c>
      <c r="I45" s="13"/>
    </row>
  </sheetData>
  <mergeCells count="8">
    <mergeCell ref="B35:J35"/>
    <mergeCell ref="E37:G37"/>
    <mergeCell ref="B1:D1"/>
    <mergeCell ref="C2:E2"/>
    <mergeCell ref="I5:I6"/>
    <mergeCell ref="J5:J6"/>
    <mergeCell ref="B16:J16"/>
    <mergeCell ref="B22:J22"/>
  </mergeCells>
  <conditionalFormatting sqref="H45">
    <cfRule type="cellIs" dxfId="2" priority="1" operator="equal">
      <formula>$D$14</formula>
    </cfRule>
    <cfRule type="containsText" dxfId="1" priority="2" operator="containsText" text="HAMIS">
      <formula>NOT(ISERROR(SEARCH("HAMIS",H45)))</formula>
    </cfRule>
    <cfRule type="containsText" dxfId="0" priority="3" operator="containsText" text="IGAZ">
      <formula>NOT(ISERROR(SEARCH("IGAZ",H45)))</formula>
    </cfRule>
  </conditionalFormatting>
  <dataValidations count="2">
    <dataValidation type="decimal" allowBlank="1" showInputMessage="1" showErrorMessage="1" sqref="H44 C14:I14" xr:uid="{A84700FB-91AD-465A-9BD5-47DA85523459}">
      <formula1>0</formula1>
      <formula2>10000</formula2>
    </dataValidation>
    <dataValidation type="decimal" allowBlank="1" showInputMessage="1" showErrorMessage="1" sqref="H38:H43" xr:uid="{1156FAD5-1602-49F9-88B8-D0BBE0514D22}">
      <formula1>0</formula1>
      <formula2>1000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D09EFE-F1C4-420A-A9D6-9B488B070430}">
          <x14:formula1>
            <xm:f>'D:\2025_26\Anyagigény\Anyagigény_2025_26_összes_v6\[helyesbített_ Műszaki_Elektro_1_9_2_9_B_10_B_2509.21.xlsx]Alapadatok_1'!#REF!</xm:f>
          </x14:formula1>
          <xm:sqref>C6:G6 J3:J4 E3:E4 C2:C4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Közismereti óraterv_Spec gépj</vt:lpstr>
      <vt:lpstr>Projektháló</vt:lpstr>
      <vt:lpstr>10_Gépészeti alapism_projektter</vt:lpstr>
      <vt:lpstr>9_Gépészeti alapism_projektterv</vt:lpstr>
      <vt:lpstr>9_Villamos alapism_projetterv</vt:lpstr>
      <vt:lpstr>10_Villamos alapism_Projektterv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Sztankovics Nikolett</dc:creator>
  <cp:lastModifiedBy>Nagyné Sztankovics Nikolett</cp:lastModifiedBy>
  <dcterms:created xsi:type="dcterms:W3CDTF">2025-08-28T22:20:13Z</dcterms:created>
  <dcterms:modified xsi:type="dcterms:W3CDTF">2025-09-21T18:43:34Z</dcterms:modified>
</cp:coreProperties>
</file>