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_26\Intézményi dok\Projettervek\"/>
    </mc:Choice>
  </mc:AlternateContent>
  <xr:revisionPtr revIDLastSave="0" documentId="13_ncr:1_{CC0373CB-8D0C-48CE-8F68-F6FDEBAF94DA}" xr6:coauthVersionLast="36" xr6:coauthVersionMax="36" xr10:uidLastSave="{00000000-0000-0000-0000-000000000000}"/>
  <bookViews>
    <workbookView xWindow="0" yWindow="0" windowWidth="23040" windowHeight="8940" firstSheet="1" activeTab="1" xr2:uid="{EC332414-59E2-4B75-98BF-26DE3E5207F1}"/>
  </bookViews>
  <sheets>
    <sheet name="Közismereti óraterv_Inf és távk" sheetId="7" r:id="rId1"/>
    <sheet name="Projektháló" sheetId="2" r:id="rId2"/>
    <sheet name="1_Műszaki_9_B" sheetId="10" r:id="rId3"/>
    <sheet name="2_Műszaki_10_B_1" sheetId="11" r:id="rId4"/>
    <sheet name="2_Műszaki_10_B_2" sheetId="12" r:id="rId5"/>
    <sheet name="3_Műszaki_11_B_1" sheetId="13" r:id="rId6"/>
    <sheet name="3_Műszaki_11_B_2" sheetId="14" r:id="rId7"/>
    <sheet name="4_Műszaki_12_B" sheetId="15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3" l="1"/>
  <c r="H57" i="15" l="1"/>
  <c r="I15" i="15"/>
  <c r="H42" i="14"/>
  <c r="I15" i="14"/>
  <c r="H55" i="13"/>
  <c r="H41" i="12"/>
  <c r="H42" i="12" s="1"/>
  <c r="I14" i="12"/>
  <c r="H58" i="11"/>
  <c r="I14" i="11"/>
  <c r="H39" i="10"/>
  <c r="I14" i="10"/>
  <c r="H40" i="10" s="1"/>
  <c r="H58" i="15" l="1"/>
  <c r="H43" i="14"/>
  <c r="H56" i="13"/>
  <c r="H59" i="11"/>
  <c r="J25" i="7"/>
  <c r="K25" i="7" s="1"/>
  <c r="I25" i="7"/>
  <c r="H25" i="7"/>
  <c r="G25" i="7"/>
  <c r="F25" i="7"/>
  <c r="D25" i="7"/>
  <c r="E25" i="7" s="1"/>
  <c r="B25" i="7"/>
  <c r="C25" i="7" s="1"/>
  <c r="K24" i="7"/>
  <c r="I24" i="7"/>
  <c r="G24" i="7"/>
  <c r="E24" i="7"/>
  <c r="C24" i="7"/>
  <c r="K23" i="7"/>
  <c r="E22" i="7"/>
  <c r="G21" i="7"/>
  <c r="E21" i="7"/>
  <c r="C21" i="7"/>
  <c r="C20" i="7"/>
  <c r="K19" i="7"/>
  <c r="I19" i="7"/>
  <c r="G19" i="7"/>
  <c r="E19" i="7"/>
  <c r="C19" i="7"/>
  <c r="I18" i="7"/>
  <c r="G18" i="7"/>
  <c r="E18" i="7"/>
  <c r="C18" i="7"/>
  <c r="C17" i="7"/>
  <c r="I16" i="7"/>
  <c r="C15" i="7"/>
  <c r="I14" i="7"/>
  <c r="G14" i="7"/>
  <c r="E14" i="7"/>
  <c r="C14" i="7"/>
  <c r="I13" i="7"/>
  <c r="G13" i="7"/>
  <c r="E13" i="7"/>
  <c r="C13" i="7"/>
  <c r="K12" i="7"/>
  <c r="I12" i="7"/>
  <c r="G12" i="7"/>
  <c r="E12" i="7"/>
  <c r="C12" i="7"/>
  <c r="I11" i="7"/>
  <c r="G11" i="7"/>
  <c r="E11" i="7"/>
  <c r="C11" i="7"/>
  <c r="I10" i="7"/>
  <c r="G10" i="7"/>
  <c r="E10" i="7"/>
  <c r="C10" i="7"/>
  <c r="K52" i="2" l="1"/>
  <c r="H52" i="2"/>
  <c r="L42" i="2"/>
  <c r="O42" i="2"/>
  <c r="I42" i="2"/>
  <c r="I40" i="2"/>
  <c r="I44" i="2" s="1"/>
  <c r="D40" i="2"/>
  <c r="D44" i="2" s="1"/>
  <c r="D16" i="2" l="1"/>
  <c r="D20" i="2" s="1"/>
  <c r="F16" i="2"/>
  <c r="F20" i="2" s="1"/>
  <c r="O36" i="2"/>
  <c r="L36" i="2"/>
  <c r="I36" i="2"/>
  <c r="O34" i="2"/>
  <c r="L34" i="2"/>
  <c r="I34" i="2"/>
  <c r="F34" i="2"/>
  <c r="F38" i="2" s="1"/>
  <c r="D34" i="2"/>
  <c r="D38" i="2" s="1"/>
  <c r="O30" i="2"/>
  <c r="L30" i="2"/>
  <c r="I30" i="2"/>
  <c r="O28" i="2"/>
  <c r="L28" i="2"/>
  <c r="I28" i="2"/>
  <c r="F28" i="2"/>
  <c r="F32" i="2" s="1"/>
  <c r="D28" i="2"/>
  <c r="D32" i="2" s="1"/>
  <c r="O24" i="2"/>
  <c r="L24" i="2"/>
  <c r="I24" i="2"/>
  <c r="O22" i="2"/>
  <c r="L22" i="2"/>
  <c r="I22" i="2"/>
  <c r="F22" i="2"/>
  <c r="F26" i="2" s="1"/>
  <c r="D22" i="2"/>
  <c r="D26" i="2" s="1"/>
  <c r="I32" i="2" l="1"/>
  <c r="L26" i="2"/>
  <c r="L38" i="2"/>
  <c r="I26" i="2"/>
  <c r="I38" i="2"/>
  <c r="L32" i="2"/>
  <c r="O26" i="2"/>
  <c r="O32" i="2"/>
  <c r="O38" i="2"/>
  <c r="P21" i="2" l="1"/>
  <c r="P27" i="2"/>
  <c r="P33" i="2"/>
  <c r="D10" i="2" l="1"/>
  <c r="D14" i="2" s="1"/>
  <c r="D4" i="2"/>
  <c r="D8" i="2" s="1"/>
  <c r="E52" i="2" l="1"/>
  <c r="N52" i="2"/>
  <c r="M52" i="2"/>
  <c r="J52" i="2"/>
  <c r="G52" i="2"/>
  <c r="C52" i="2"/>
  <c r="O40" i="2"/>
  <c r="O44" i="2" s="1"/>
  <c r="L40" i="2"/>
  <c r="L44" i="2" s="1"/>
  <c r="F40" i="2"/>
  <c r="F44" i="2" s="1"/>
  <c r="O18" i="2"/>
  <c r="O16" i="2"/>
  <c r="L18" i="2"/>
  <c r="L16" i="2"/>
  <c r="I18" i="2"/>
  <c r="I16" i="2"/>
  <c r="I12" i="2"/>
  <c r="L12" i="2"/>
  <c r="O12" i="2"/>
  <c r="O10" i="2"/>
  <c r="L10" i="2"/>
  <c r="I10" i="2"/>
  <c r="F10" i="2"/>
  <c r="F14" i="2" s="1"/>
  <c r="I6" i="2"/>
  <c r="L6" i="2"/>
  <c r="O6" i="2"/>
  <c r="O4" i="2"/>
  <c r="L4" i="2"/>
  <c r="I4" i="2"/>
  <c r="F4" i="2"/>
  <c r="F8" i="2" s="1"/>
  <c r="O14" i="2" l="1"/>
  <c r="P39" i="2"/>
  <c r="M53" i="2"/>
  <c r="J53" i="2"/>
  <c r="L14" i="2"/>
  <c r="I20" i="2"/>
  <c r="I14" i="2"/>
  <c r="G53" i="2"/>
  <c r="L20" i="2"/>
  <c r="O8" i="2"/>
  <c r="L8" i="2"/>
  <c r="O20" i="2"/>
  <c r="I8" i="2"/>
  <c r="P9" i="2" l="1"/>
  <c r="P3" i="2"/>
  <c r="P15" i="2"/>
  <c r="P52" i="2" l="1"/>
</calcChain>
</file>

<file path=xl/sharedStrings.xml><?xml version="1.0" encoding="utf-8"?>
<sst xmlns="http://schemas.openxmlformats.org/spreadsheetml/2006/main" count="1247" uniqueCount="303">
  <si>
    <t>Projektek kívüli tevékenységek felhasználása</t>
  </si>
  <si>
    <t>9. évfolyam</t>
  </si>
  <si>
    <t>10. évfolyam</t>
  </si>
  <si>
    <t>Iskola</t>
  </si>
  <si>
    <t>Duális</t>
  </si>
  <si>
    <t>11. évfolyam</t>
  </si>
  <si>
    <t>Projekt óraszám összesen:</t>
  </si>
  <si>
    <t>Tananyagegység 2</t>
  </si>
  <si>
    <t>Tananyagegység 3</t>
  </si>
  <si>
    <t>Tananyagegység 4</t>
  </si>
  <si>
    <t>Tananyagegység 5</t>
  </si>
  <si>
    <t>11. évfolyam összesen:</t>
  </si>
  <si>
    <t>Intézmény:</t>
  </si>
  <si>
    <t>Tananyagegység 6</t>
  </si>
  <si>
    <t>12 évf. össz:</t>
  </si>
  <si>
    <t>13 évf. össz:</t>
  </si>
  <si>
    <t>10. évfolyam összesen:</t>
  </si>
  <si>
    <t>9. évfolyam összesen:</t>
  </si>
  <si>
    <t>12. évfolyam</t>
  </si>
  <si>
    <t>13. évfolyam</t>
  </si>
  <si>
    <t>12. évfolyam összesen:</t>
  </si>
  <si>
    <t>13. évfolyam összesen:</t>
  </si>
  <si>
    <t>9. évf. össz:</t>
  </si>
  <si>
    <t>10. évf. össz:</t>
  </si>
  <si>
    <t>11. évf. össz:</t>
  </si>
  <si>
    <t>12. évf. össz:</t>
  </si>
  <si>
    <t>13. évf. össz:</t>
  </si>
  <si>
    <t>1. Projektben érintett iskola, osztály / csoport adatai</t>
  </si>
  <si>
    <t>Iskola neve:</t>
  </si>
  <si>
    <t>Szerencsi SZC Műszaki és Szolgáltatási Technikum és Szakképző Iskola</t>
  </si>
  <si>
    <t>Tanév:</t>
  </si>
  <si>
    <t>2025/26</t>
  </si>
  <si>
    <t>Oktatás, képzés megnevezése:</t>
  </si>
  <si>
    <t>Nappali rendszerű oktatás (TJ)</t>
  </si>
  <si>
    <t>Anyagigénylés típusa:</t>
  </si>
  <si>
    <t>Ágazati alapoktatás</t>
  </si>
  <si>
    <t>Ágazati alapoktatás megnevezése:</t>
  </si>
  <si>
    <t>Projektben érintett osztály/csoport KRÉTA szerinti jele</t>
  </si>
  <si>
    <t>9.B</t>
  </si>
  <si>
    <t>Projektben érintett osztály/csoport ÁGAZATA</t>
  </si>
  <si>
    <t>Válasszon a legördülő listából!</t>
  </si>
  <si>
    <t>2. A projekt adatai</t>
  </si>
  <si>
    <t>1. projekt</t>
  </si>
  <si>
    <t>2.  projekt</t>
  </si>
  <si>
    <t>3. projekt</t>
  </si>
  <si>
    <t>4.  projekt</t>
  </si>
  <si>
    <t>5. projekt</t>
  </si>
  <si>
    <t>6. projekt</t>
  </si>
  <si>
    <r>
      <t xml:space="preserve">Projekt száma és/vagy megnevezése </t>
    </r>
    <r>
      <rPr>
        <sz val="11"/>
        <color theme="1"/>
        <rFont val="Calibri"/>
        <family val="2"/>
        <charset val="238"/>
        <scheme val="minor"/>
      </rPr>
      <t>(szakmai program szerint)</t>
    </r>
    <r>
      <rPr>
        <b/>
        <sz val="11"/>
        <color theme="1"/>
        <rFont val="Calibri"/>
        <family val="2"/>
        <charset val="238"/>
        <scheme val="minor"/>
      </rPr>
      <t>:</t>
    </r>
  </si>
  <si>
    <t>Produktum / termék megnevezése és/vagy rövid leírása:</t>
  </si>
  <si>
    <t>Projektben érintett közismereti tantárgyak:</t>
  </si>
  <si>
    <t>Projektben érintett "szakmai tantárgyak" szakmai program alapján:</t>
  </si>
  <si>
    <t>Projekt időtartama (óra):</t>
  </si>
  <si>
    <t>Megjegyzés</t>
  </si>
  <si>
    <t>3. A projekt céljának meghatározása (résztvevők feladatai, dokumentáció, képek, ábrák, leírások)</t>
  </si>
  <si>
    <t>2. projekt</t>
  </si>
  <si>
    <t>4. projekt</t>
  </si>
  <si>
    <t>Résztvevők feladatai:</t>
  </si>
  <si>
    <t>Dokumentáció, képek, ábrák, leírások</t>
  </si>
  <si>
    <t xml:space="preserve">4. Mely, a KKK-ban szereplő kompetenciák elsajátítását segíti a projekt? </t>
  </si>
  <si>
    <t>Produktum / termék megnevezése</t>
  </si>
  <si>
    <t>Projektelem, projekt részfeladat megnevezése</t>
  </si>
  <si>
    <t>Készségek, képességek
(KKK)</t>
  </si>
  <si>
    <t>Ismeretek
(KKK)</t>
  </si>
  <si>
    <t>Elvárt viselkedésmódok, attitűdök
(KKK)</t>
  </si>
  <si>
    <t>Önállóság és felelősség mértéke
(KKK)</t>
  </si>
  <si>
    <t>Tantárgyi kapcsolatok a közismereti / szakmai "tantárgyakkal"</t>
  </si>
  <si>
    <t>5. A projekt óraszámainak megfeleltetése</t>
  </si>
  <si>
    <t>"Tantárgy"</t>
  </si>
  <si>
    <t>Témakör</t>
  </si>
  <si>
    <t>Óraszám</t>
  </si>
  <si>
    <t>ÖSSZESEN</t>
  </si>
  <si>
    <t>Óraszám ellenőrzés</t>
  </si>
  <si>
    <t>10.B</t>
  </si>
  <si>
    <t>Ágazati alapvizsga</t>
  </si>
  <si>
    <t xml:space="preserve"> Matematika</t>
  </si>
  <si>
    <t>ÓRATERV</t>
  </si>
  <si>
    <t>Technikum 9-13. évfolyam</t>
  </si>
  <si>
    <t>Ágazat:</t>
  </si>
  <si>
    <t>Tantárgyak</t>
  </si>
  <si>
    <t>9. évf.</t>
  </si>
  <si>
    <t>10. évf.</t>
  </si>
  <si>
    <t>11. évf.</t>
  </si>
  <si>
    <t>12. évf.</t>
  </si>
  <si>
    <t>13. évf.</t>
  </si>
  <si>
    <t>Heti</t>
  </si>
  <si>
    <t>Éves</t>
  </si>
  <si>
    <t>Magyar nyelv</t>
  </si>
  <si>
    <t>Irodalom</t>
  </si>
  <si>
    <t xml:space="preserve"> Angol nyelv / Német nyelv</t>
  </si>
  <si>
    <t xml:space="preserve"> Történelem</t>
  </si>
  <si>
    <t>Honvédelem</t>
  </si>
  <si>
    <t xml:space="preserve"> Állampolgári ismeretek</t>
  </si>
  <si>
    <t xml:space="preserve"> Testnevelés</t>
  </si>
  <si>
    <t xml:space="preserve"> Osztályfőnöki</t>
  </si>
  <si>
    <t xml:space="preserve"> Természettudomány</t>
  </si>
  <si>
    <t xml:space="preserve"> Szakmai tárgyak</t>
  </si>
  <si>
    <t xml:space="preserve"> Összesen</t>
  </si>
  <si>
    <t>Informatika és távközlés</t>
  </si>
  <si>
    <t>Digitális kultúra</t>
  </si>
  <si>
    <t>Fizika</t>
  </si>
  <si>
    <t>Pénzügyi és vállalkozási ismeretek</t>
  </si>
  <si>
    <t>Szabadon felhasználható órakeret/Projektben érintett órák</t>
  </si>
  <si>
    <t>Webszerkesztés</t>
  </si>
  <si>
    <t>Programozás</t>
  </si>
  <si>
    <t>Programozási alapok</t>
  </si>
  <si>
    <t>Hálózat alapok</t>
  </si>
  <si>
    <t>Phyton</t>
  </si>
  <si>
    <t xml:space="preserve">Projektben érintett osztály/csoport SZAKMÁJA </t>
  </si>
  <si>
    <t>Webhely létrehozása</t>
  </si>
  <si>
    <t>Python script készítése</t>
  </si>
  <si>
    <t xml:space="preserve"> </t>
  </si>
  <si>
    <t>Programozási alapok
IKT projektmunka I.</t>
  </si>
  <si>
    <t>54 a teljes óraszám</t>
  </si>
  <si>
    <t>HTML és CSS felhasználásával egy kisiroda számára alap webhely elkészítése</t>
  </si>
  <si>
    <t>Kisiroda számára egy adatfeldolgozó script készítése</t>
  </si>
  <si>
    <t>Projekt_dokumentáció_sablon.docx</t>
  </si>
  <si>
    <t>Tervezés, HTML struktúra</t>
  </si>
  <si>
    <t>Ismeri a weblapok létrehozásának, formázásának, validálásának elveit.</t>
  </si>
  <si>
    <t>Ismeri a HTML5 és CSS3 jelőlő elemeit, formázó tulajdonságait. Érti a reszponzív megjelenés és webdizájn alapelveit.</t>
  </si>
  <si>
    <t>Nyitott a legmodernebb technológiák, trendek iránt.</t>
  </si>
  <si>
    <t>Önállóan szerez információt, elkészíti és megformázza a weboldalt.</t>
  </si>
  <si>
    <t>CSS formázás, validálás</t>
  </si>
  <si>
    <t>Tervezés, adatstruktúra kialakítása</t>
  </si>
  <si>
    <t>Képes a munkáját segítő egyszerú scriptek létrehozására és alkalmazására. Munkája során csoportban dolgozik és használ csoportmunka szoftvereket.</t>
  </si>
  <si>
    <t>Ismeri a python nyelv szintaktikai és szemnatikai elemeit, vezérlési szerkezeteket, függvényeket, modulokat. Képes a hibák elhárítására.</t>
  </si>
  <si>
    <t>Képes csoportban dolgozni, más munkáját tiszteletben tartani. Jól átlátható struktúrált kódot készít.</t>
  </si>
  <si>
    <t>Önállóan készít egyszerű alkalmazásokat. Érti a GIT verziókezelés lényegét, és használja munkája során.</t>
  </si>
  <si>
    <t>Felhasználói felület, program logika</t>
  </si>
  <si>
    <t>IKT projektmunka I.</t>
  </si>
  <si>
    <t>Feladat tervezése, HTML struktúra kilakítása, validálás</t>
  </si>
  <si>
    <t>CSS formázás kialakítása, validálás, dokumentálás</t>
  </si>
  <si>
    <t>Tervezés adatstruktúra kialakítása</t>
  </si>
  <si>
    <t>Python kód elkészítése, tesztelés, dokumentálás</t>
  </si>
  <si>
    <t>Webszerkesztés ismétlés</t>
  </si>
  <si>
    <t>Webszerkesztés haladó</t>
  </si>
  <si>
    <t>Webszerkesztés Bootstrap</t>
  </si>
  <si>
    <t>Python ismétlés</t>
  </si>
  <si>
    <t>Python haladó</t>
  </si>
  <si>
    <t>Webhely készítése 1.</t>
  </si>
  <si>
    <t>Kisirodai hálózat 1.</t>
  </si>
  <si>
    <t>Webhely készítése 2.</t>
  </si>
  <si>
    <t>Webhely készítése 3.</t>
  </si>
  <si>
    <t>Interaktív python script készítése</t>
  </si>
  <si>
    <t>Feldolgozó python script készítése</t>
  </si>
  <si>
    <t>Informatikai és távközlési alapok II.
IKT projektmunka I.</t>
  </si>
  <si>
    <t>Cisco Packet Tracer szimulációs program segítségével kisirodai wifi hálózat elkészítése</t>
  </si>
  <si>
    <t>Webhely készítése HTML resspozív elemek felhasználásával, CSS formázással.</t>
  </si>
  <si>
    <t>Webhely készítése kisiroda számára Bootstrap használatával</t>
  </si>
  <si>
    <t>Rendszergazda munkáját támogató script készítése</t>
  </si>
  <si>
    <t>Tervezés, IP címzés</t>
  </si>
  <si>
    <t>Otthoni vagy kisirodai hálózatokat alakít ki, alkalmazza a hálózatbiztonsági előírásokat</t>
  </si>
  <si>
    <t>Ismeri a hálózatok alap építőelemeit, technológiáit, protokolljait</t>
  </si>
  <si>
    <t>Törekszik a felhasználói igények felmérésére, hibamentes termék előállításra.</t>
  </si>
  <si>
    <t>Önállóan feltárja az eseetleges hibákat, a nem ismert részekhez információt keres.</t>
  </si>
  <si>
    <t>CPT megvalósítás, tesztelés</t>
  </si>
  <si>
    <t>Tervezés, HTML struktúra, reszpozivitás</t>
  </si>
  <si>
    <t>Ismeri a weblapok létrehozásának, formázásának, validálásának elveit. Érti a reszponzivitás elveit és alkalmazni is tudja.</t>
  </si>
  <si>
    <t>Tervezés, HTML struktúra, Bootstrap</t>
  </si>
  <si>
    <t>Képes weblapokat keretrendszer segítségével létrehozni. Ismeri a Bootstrap rács-rendszerét, alap formázó utasításait, osztályait, csoportmunkát támogató megoldásokat.</t>
  </si>
  <si>
    <t>Ismeri a python nyelv szintaktikai és szemnatikai elemeit, vezérlési szerkezeteket, függvényeket, modulokat, fájlkezelést. Képes a hibák elhárítására. Képes algortimusok készítésére.</t>
  </si>
  <si>
    <t>Informatikai és távközlési alapok II.</t>
  </si>
  <si>
    <t>Tervezés, IP címzés kialakítása</t>
  </si>
  <si>
    <t>Hálózat haladó</t>
  </si>
  <si>
    <t>Kisirodai hálózat 2.</t>
  </si>
  <si>
    <t>Komplex feladat</t>
  </si>
  <si>
    <t>Programozási alapok
Informatikai és távközlési alapok II.
IKT projektmunka I.</t>
  </si>
  <si>
    <t>Forgalomirányítást, kapcsolást tartalmazó kisirodai hálózat modellezése</t>
  </si>
  <si>
    <t>Ágazati vizsgára való felkészülést segtő komplex feladat elkészítése: webhely, program és hálózat</t>
  </si>
  <si>
    <t>Webhely elkészítése</t>
  </si>
  <si>
    <t>Python script elkészítése</t>
  </si>
  <si>
    <t>Hálózat elkészítése</t>
  </si>
  <si>
    <t>Tervezés, HTML, CSS kódolás, validálás, dokumentálás</t>
  </si>
  <si>
    <t>Tervezés, kódolás, tesztelés, dokumentálás</t>
  </si>
  <si>
    <t>Szakirányú oktatás</t>
  </si>
  <si>
    <t>11.B</t>
  </si>
  <si>
    <t>Informatikai rendszer- és alkalmazás üzemeltető technikus</t>
  </si>
  <si>
    <t>Hálózat ismétlés</t>
  </si>
  <si>
    <t>Hálózat 1.</t>
  </si>
  <si>
    <t>Hálózat 2.</t>
  </si>
  <si>
    <t>Adatbázis-kezelés</t>
  </si>
  <si>
    <t>Hálózat 3.</t>
  </si>
  <si>
    <t>Kisirodai hálózat</t>
  </si>
  <si>
    <t>Kapcsolás vállalati hálózatban 1.</t>
  </si>
  <si>
    <t>Forgalomirányítás</t>
  </si>
  <si>
    <t>Kisvállalati adatbázis</t>
  </si>
  <si>
    <t>Kapcsolás vállalati hálózatban 2.</t>
  </si>
  <si>
    <t>Feldolgozó python script</t>
  </si>
  <si>
    <t>Hálózatok I.
IKT projektmunka II.</t>
  </si>
  <si>
    <t>Adatbázis-kezelés I.
IKT projektmunka II.</t>
  </si>
  <si>
    <t>IKT projektmunka II.</t>
  </si>
  <si>
    <t>Vállalati hálózatban VLAN-ok, VTP kialakítása, biztonság konfigurálása</t>
  </si>
  <si>
    <t>Vállalati hálózatban IP címzési terv kidolgozása, statikus és dinamikus forgalomirányítás megvalósítása</t>
  </si>
  <si>
    <t>Egy kis vállalkozás adatbázisának elkészítése, kimeneti lekérdezések megadása</t>
  </si>
  <si>
    <t>Vállalati hálózat hozzáférési rétegének tervezése, VLAN-ok, VTP konfigurálása, forgalomirányítás megvalósítása</t>
  </si>
  <si>
    <t>Hálótatok I.
IKT projektmunka II.</t>
  </si>
  <si>
    <t>Tervezés, VLAN-ok kialakítása, IP címzés</t>
  </si>
  <si>
    <t>Különböző kommunikációs formákat, csoportmunka szoftvert használ. Képes L2 és L3 szinten tervezni, konfigurálni. Önállóan tud hibakeresést végrehajtani OSI modell szerint. L2 biztonságot konfigurál.</t>
  </si>
  <si>
    <t>VLAN, VTP, STP, portbiztonság, IPv4 osztályos címzés, alhálózatok kialakítása</t>
  </si>
  <si>
    <t>Végberendezéseket konfigurál. Törekszik a legújabb technológiák megismerésére. Ismeri és törekszik az üzemfolytososság kialakítására.</t>
  </si>
  <si>
    <t>Otthoni és kisvállalati hálózatokat tervez, konfigurál. Egyszerűbb VLA-okat tervez és konfigurál.</t>
  </si>
  <si>
    <t>Hálózat konfigurálása, tesztelés, dokuemntálás</t>
  </si>
  <si>
    <t>Ismeri az IP címzést, a statikus és dinamikus forgalomirányítás elveit, konfigurációs lépéseit. Biztonságos és hitelesített kapcsolato épít ki az eszközök konfigurálásához. Ismeri az OSI modell szerinti hibekezelés elveit.</t>
  </si>
  <si>
    <t>IPv4, alhálózatok, Static route, RIPv2, SSH technológiáka ismer és használ.</t>
  </si>
  <si>
    <t>Törekszik a nyomonkövethető hálózati dokumentáció megvalósítására, az átlátható hálózat tervezésére és kialakítására, a biztonság megvalósítására.</t>
  </si>
  <si>
    <t>Önállóan tervez IP címzási rendszert, forgalomirányítást. Képes önállóan hibakeresés végrehajtására.</t>
  </si>
  <si>
    <t>Adatbázis tervezés, létrehozása</t>
  </si>
  <si>
    <t>Ismeri az SQL nyelv lehetőségeit, DDL, DML, DQL, DCL utasításcsoportokat.</t>
  </si>
  <si>
    <t>SQL</t>
  </si>
  <si>
    <t>Képes adatokat begyűjteni a felhasználóktól, kommunikatív, segítőkész.</t>
  </si>
  <si>
    <t>Képes önálló tervezésre és megvalósításra.</t>
  </si>
  <si>
    <t>Lekérdező műveletek, dokumentálás</t>
  </si>
  <si>
    <t>SQL, tervezési lépések, dokumentálás, irodai szoftverek használata</t>
  </si>
  <si>
    <t>Ismeri a VLAN, VTP technológiákat. VLAN-ok között fogalomirányítást konfigurál.</t>
  </si>
  <si>
    <t>IPv4 címzés, alhálózatok, VLAN, VTP, forgalomirányítás, tesztelés, dokumentálás</t>
  </si>
  <si>
    <t>Hálózat konfigurálása, forgalomirányítás, tesztelés, dokumentálás</t>
  </si>
  <si>
    <t>Felület, adatszerkezet tervezése</t>
  </si>
  <si>
    <t>Algoritmikus gondolkodás, python szintektika ismerete</t>
  </si>
  <si>
    <t>adatstruktúra tervezése, adatbekérés, tárolás maradandó módon, alap algoritmusok</t>
  </si>
  <si>
    <t>Kódolás, tesztelés, dokumentálás</t>
  </si>
  <si>
    <t>IP címzés, címosztályok</t>
  </si>
  <si>
    <t>CPT megvalósítás, tesztelés, dokumentálás</t>
  </si>
  <si>
    <t>IP címzés, címosztályok, VLAN tervezse</t>
  </si>
  <si>
    <t>Hálózat konfigurálása, tesztelése, dokumentálása</t>
  </si>
  <si>
    <t>IP címzés, fogalomirányítás tervezése</t>
  </si>
  <si>
    <t>Tervezés, adatbázis kialakítása</t>
  </si>
  <si>
    <t>Lekérdezések kialakítása, dokumentálás</t>
  </si>
  <si>
    <t>IP címzés, VLAN, fogalomirányítás tervezése</t>
  </si>
  <si>
    <t>Hálózat 4.</t>
  </si>
  <si>
    <t>Hálózat 5.</t>
  </si>
  <si>
    <t>Forgalomirányítás VLSM hálózatban</t>
  </si>
  <si>
    <t>Komplex hálózat</t>
  </si>
  <si>
    <t>Nagyvállalati VLSM IP címzési terv készítése, forgalomirányítás megvalósítása</t>
  </si>
  <si>
    <t>Nagyvállalati környezetben kapcsolás és OSPF forgalomirányítás megvalósítása. IP címek DHCP-n keresztüli kiosztása IPv4-es környezetben</t>
  </si>
  <si>
    <t>IPv4, alhálózatok, Static route, OSPFv2, SSH technológiáka ismer és használ.</t>
  </si>
  <si>
    <t>IPv4, alhálózatok, Static route, OSPFv2, SSH, VLAN, VTP, STP, WIFI technológiáka ismer és használ.</t>
  </si>
  <si>
    <t>12.B</t>
  </si>
  <si>
    <t>Komplex kisvállalati hálózat</t>
  </si>
  <si>
    <t>IPv6 címzés</t>
  </si>
  <si>
    <t>Biztonságos kapcsolás, L2 redundancia</t>
  </si>
  <si>
    <t>OSPFv2 és v3 forgalaomirányítás</t>
  </si>
  <si>
    <t>FHRP és NAT létrehozása</t>
  </si>
  <si>
    <t>WAN kapcsolatok kialakítása</t>
  </si>
  <si>
    <t>Cisco Packet Tracer szimulációs programban kisvállalati hálózat modellezése. Kapcsolás VLAN, VTP, forgalomirányítás - RIPv2, statikus és biztonságos távoli elérés - SSH konfigurálása</t>
  </si>
  <si>
    <t>IPv6 címzés megismerése, használata. IP címzési terv készítése, konfigurálása</t>
  </si>
  <si>
    <t>Második réteg redundanciájának tervezése és kvitelezése, kapcsolás boztonsági megfontolásai</t>
  </si>
  <si>
    <t>Dinamikus forgalomirányítás tervezése és konfigurálása - OSPFv2, v3</t>
  </si>
  <si>
    <t>Harmadik réteg redundanciájának tervezése és megvalósítása, statikus és dinamikus címfordítás</t>
  </si>
  <si>
    <t>Nagytávolságú hálózati kapcsolatok tervezése és kivitelezése</t>
  </si>
  <si>
    <t>Tervezés: IP címzés, VLAN-ok, biztonság, forgalomirányítás</t>
  </si>
  <si>
    <t>Több kapcsolót tartalmazó hálózatokban VLAN-okat hoz létre, közöttük forgalomirányítást valósít meg. Távoli hálózatokba forgalomirányítást konfigurál. Dinamikus IP cím kiosztást tervez és állít be. Biztonságos távoli hozzáférést használ.</t>
  </si>
  <si>
    <t>Ismeri a következő technológiákat és alkalmazni is tudja. (alapkonfiguráció, VLAN, VTP, STP, portbiztonság, RIPv1-v2, SSH, DHCP) Ismeri az OSI és a TCP/IP modellt. Képes hibakezelés végrehajtására.</t>
  </si>
  <si>
    <t>Törekszik a hálózat szegmentálására, biztonságos kiépítésére. Képes csoportban dolgozni, ismereteket megosztani a csoport tagjaival.</t>
  </si>
  <si>
    <t>Képes önállóan megtervezni egy kisvállalati hálózatot, annak IPv4 címzési rendszerét, és hálózati eszközökon konfiguráció megvalósítására. Internetes információgyűjtést tud végezni, kritikus gondolkodással.</t>
  </si>
  <si>
    <t>Több kapcsolót tartalmazó hálózatokban VLAN-okat hoz létre, közöttük forgalomirányítást valósít meg. Távoli hálózatokba forgalomirányítást konfigurál. Dinamikus IP cím kiosztást tervez és állít be. Biztonságos távoli hozzáférést használ. Teszteli a hálózatot és megfelelően dokumentálja.</t>
  </si>
  <si>
    <t>Törekszik a hálózat szegmentálására, biztonságos kiépítésére. Képes csoportban dolgozni, ismereteket megosztani a csoport tagjaival. Tervezési és megvalósítási adatait átláthatóan, pontosan dokumentálja.</t>
  </si>
  <si>
    <t>Tervezés: IP v6 címzési struktúra kialakítása</t>
  </si>
  <si>
    <t>Képes az IPv4-es címzési rendszer IPv6 konvertálására, konfigurációjára. Képes IPv6 címzési terv kidolgozására.</t>
  </si>
  <si>
    <t>Ismeri az IPv4 és IPv6 címzési rendszer formáit. Tudja mikor melyiket érdemes használni.</t>
  </si>
  <si>
    <t>A tervezési lépéseket körültekintéssal végzi, pontosan dokumentálja az elért eredményeket.</t>
  </si>
  <si>
    <t>Képes önállóan kialakítani egy kisvállalat IPv6 címzési rendszerét.</t>
  </si>
  <si>
    <t>Tervezés: kapcsolók biztonsága, L2 redundancia tervezése, IP címzés</t>
  </si>
  <si>
    <t>OSI modell szerinti második rétegbeli redundanciát alakít ki Link Aggragation segítségével.</t>
  </si>
  <si>
    <t>Ismeri az OSI második rétegbeli hurok kialakulásának káros következményeit. Ismeri a hibatűrő második rétegbeli redundancia biztosításához a Spannig
Tree Protocolt (STP) és a Link Aggregation (pl: EtherChannel) technológiát.</t>
  </si>
  <si>
    <t>Törekszik az üzemfolytonosság érdekében a magas rendelkezésre állású hálózatok kialakítására.</t>
  </si>
  <si>
    <t>A Spanning Tree Protocolt és az Link Aggregation-t (mint például az EtherChannelt) önállóan üzembe helyezi, konfigurálja.</t>
  </si>
  <si>
    <t>OSI modell szerinti második rétegbeli redundanciát alakít ki Link Aggragation segítségével. Teszteli a hálózatot és dokumentálja.</t>
  </si>
  <si>
    <t>Tervezés: IP címzési struktúra kialakítása, OSPFv2 és v3 forgalomirányítás</t>
  </si>
  <si>
    <t>Statikus és dinamikus forgalomirányítást valósít meg a helyi háló- zaton.</t>
  </si>
  <si>
    <t>Ismeri a statikus forgalomirányítás fogalmát és megvalósítási módját. Ismeri a dinamikus forgalomirányítást végző RIP és OSPF protokollokat és azok beállításának módját.</t>
  </si>
  <si>
    <t>Törekszik a forgalomirányítási ismereteinek felhasználásával biztosítani a hálózati infrastruktúra folyamatos rendelkezésre állását.</t>
  </si>
  <si>
    <t>Kisebb hálózatokban önállóan valósítja meg a forgalomirányítást. Nagyvállalati környezetben szakmai irányítás mellett végez el forgalomiránytást megvalósító beállításokat.</t>
  </si>
  <si>
    <t>Statikus és dinamikus forgalomirányítást valósít meg a helyi háló- zaton. Munkáját teszteli és dokumentálja.</t>
  </si>
  <si>
    <t>Tervezés: harmadik réteg redundanciája, címfordítás</t>
  </si>
  <si>
    <t>OSI modell szerinti harmadik rétegbeli redundanciát megvalósító hálózatot tervez és valósít meg, például FHRP protokoll segítségével.</t>
  </si>
  <si>
    <t>Ismeri a harmadik rétegbeli redundancia fogalmát, előnyeit. Ismeri a megvalósításban használt technikák egyikét (FHRP, VRRP, HSRP, GLBP).</t>
  </si>
  <si>
    <t>Törekszik a háló- zati üzembiztonság fenntartására ISO modell szerinti, harmadik rétegbeli redundancia alkalmazásá- val.</t>
  </si>
  <si>
    <t>Egyszerűbb esetekben harmadik rétegbeli redundanciát biztosító hálózatot tervez és valósít meg önállóan. Összetettebb hálózatok esetén mások által tervezett, harmadik rétegbeli redundanciát valósít meg önállóan.</t>
  </si>
  <si>
    <t>Statikus és dinamikus címfordítást valósít meg.</t>
  </si>
  <si>
    <t>Ismeri a belső helyi cím, belső globális cím, külső helyi cím, külső globális cím, a statikus NAT, dinamikus NAT, túlterheléses NAT, porttovábbítás szerepét, jelentőségét. Ismeri a NAT és PAT konfigurálásának módjait.</t>
  </si>
  <si>
    <t>Törekszik a tervekenek megfelelő kivitelezésre. Teszteli a hálózatot és dokumentálja.</t>
  </si>
  <si>
    <t>NAT és PAT konfigurálást önállóan végez.</t>
  </si>
  <si>
    <t>Tervezés: nagytávolságú hálózati kapcsolatok</t>
  </si>
  <si>
    <t>WAN szintű kapcsolatokat és forgalomirányítást valósít meg.</t>
  </si>
  <si>
    <t>Ismeri a WAN összetevőket és eszközöket, a publikus és privát WAN technológiákat, a PPP és PPPoE protokollok működését, lehetőségeit, a forgalomirányítók közötti PPP kapcsolat kialakítását és ezek ellenőrzésének módjait. Tisztában van az eBGP forgalomirányítási protokoll szerepével, fontosabb tulajdonságaival, mű- ködésével.</t>
  </si>
  <si>
    <t>Telephelyek közötti PPP kapcsolatot önállóan konfigurál. Hálózatok közötti WAN forgalomirányítást szakértői támogatással végez.</t>
  </si>
  <si>
    <t>WAN szintű kapcsolatokat és forgalomirányítást valósít meg. Teszteli a hálózato és dokumentálja.</t>
  </si>
  <si>
    <t>IP címzés, VLAN-ok és forgalomirányítás tervezése, topológia kialakítása</t>
  </si>
  <si>
    <t>Topológia és IPv6 címzés kialakítása, eszközök alapkonfigurációja</t>
  </si>
  <si>
    <t>Topológia kialakítása, IP címzés tervezése, adatok rögzítése</t>
  </si>
  <si>
    <t>Topológia tervezése, IP címzés kialakítása, eszközök alapkonfigurációja</t>
  </si>
  <si>
    <t>Topológia tervezése, IP címzés kialakítása, redundancia tervezése, NAT tervezése</t>
  </si>
  <si>
    <t>Topológia, IP címzés kialakítása, nagytávolságú hálózatok - PPP - tervezése</t>
  </si>
  <si>
    <t>Irány az ágazati vizsga</t>
  </si>
  <si>
    <t>Munkavállalói ismeretek</t>
  </si>
  <si>
    <t>Munkavállalói idegen nyelv</t>
  </si>
  <si>
    <t>Informatikai és távközlési alapok I.</t>
  </si>
  <si>
    <t>Hálózatok I.</t>
  </si>
  <si>
    <t>Adatbázis-kezelés I.</t>
  </si>
  <si>
    <t>Szakmai angol</t>
  </si>
  <si>
    <t>Szerverek és felhőszolgáltatások</t>
  </si>
  <si>
    <t>Hálózatok II.</t>
  </si>
  <si>
    <t>Hálózat programozás és 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</si>
</sst>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top" wrapText="1"/>
      <protection locked="0"/>
    </xf>
    <xf numFmtId="49" fontId="6" fillId="5" borderId="15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Alignment="1">
      <alignment horizontal="left" vertical="top" wrapText="1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>
      <alignment vertical="center" wrapText="1"/>
    </xf>
    <xf numFmtId="0" fontId="0" fillId="0" borderId="13" xfId="0" applyBorder="1"/>
    <xf numFmtId="0" fontId="0" fillId="0" borderId="22" xfId="0" applyBorder="1"/>
    <xf numFmtId="0" fontId="0" fillId="0" borderId="23" xfId="0" applyBorder="1"/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4" fillId="2" borderId="3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vertical="center"/>
    </xf>
    <xf numFmtId="0" fontId="11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wrapText="1"/>
    </xf>
    <xf numFmtId="0" fontId="13" fillId="2" borderId="2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4" fillId="2" borderId="25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/>
    <xf numFmtId="0" fontId="14" fillId="2" borderId="3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49" fontId="0" fillId="4" borderId="7" xfId="0" applyNumberFormat="1" applyFill="1" applyBorder="1" applyAlignment="1" applyProtection="1">
      <alignment horizontal="center" vertical="top" wrapText="1"/>
      <protection locked="0"/>
    </xf>
    <xf numFmtId="49" fontId="0" fillId="4" borderId="8" xfId="0" applyNumberFormat="1" applyFill="1" applyBorder="1" applyAlignment="1" applyProtection="1">
      <alignment horizontal="center" vertical="top" wrapText="1"/>
      <protection locked="0"/>
    </xf>
    <xf numFmtId="49" fontId="0" fillId="4" borderId="9" xfId="0" applyNumberForma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 wrapText="1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14" fontId="8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49" fontId="0" fillId="4" borderId="7" xfId="0" applyNumberFormat="1" applyFill="1" applyBorder="1" applyAlignment="1" applyProtection="1">
      <alignment horizontal="center" vertical="top"/>
      <protection locked="0"/>
    </xf>
    <xf numFmtId="49" fontId="0" fillId="4" borderId="8" xfId="0" applyNumberFormat="1" applyFill="1" applyBorder="1" applyAlignment="1" applyProtection="1">
      <alignment horizontal="center" vertical="top"/>
      <protection locked="0"/>
    </xf>
    <xf numFmtId="49" fontId="0" fillId="4" borderId="9" xfId="0" applyNumberFormat="1" applyFill="1" applyBorder="1" applyAlignment="1" applyProtection="1">
      <alignment horizontal="center" vertical="top"/>
      <protection locked="0"/>
    </xf>
    <xf numFmtId="165" fontId="0" fillId="0" borderId="0" xfId="0" applyNumberFormat="1"/>
    <xf numFmtId="0" fontId="0" fillId="0" borderId="1" xfId="0" applyFont="1" applyBorder="1"/>
  </cellXfs>
  <cellStyles count="1">
    <cellStyle name="Normál" xfId="0" builtinId="0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369;szaki_Informatika_9B_10B_11B_12B_202509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segédlet"/>
      <sheetName val="1_Műszaki_9_B"/>
      <sheetName val="2_Műszaki_10_B_1"/>
      <sheetName val="2_Műszaki_10_B_2"/>
      <sheetName val="3_Műszaki_11_B_1"/>
      <sheetName val="3_Műszaki_11_B_2"/>
      <sheetName val="4_Műszaki_12_B"/>
      <sheetName val="1_iskneve_osztjele_ÖSSZESÍTŐ"/>
      <sheetName val="2_iskneve_osztjele_ÖSSZESÍTŐ"/>
      <sheetName val="mennyiségi egység"/>
      <sheetName val="Alapadato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A0B6-5A63-4F3B-9427-0B0BF8112B06}">
  <dimension ref="A1:K26"/>
  <sheetViews>
    <sheetView workbookViewId="0">
      <selection activeCell="M21" sqref="M21"/>
    </sheetView>
  </sheetViews>
  <sheetFormatPr defaultRowHeight="14.4" x14ac:dyDescent="0.3"/>
  <cols>
    <col min="1" max="1" width="27.5546875" bestFit="1" customWidth="1"/>
    <col min="2" max="2" width="4.6640625" bestFit="1" customWidth="1"/>
    <col min="3" max="3" width="5.6640625" bestFit="1" customWidth="1"/>
    <col min="4" max="4" width="4.6640625" bestFit="1" customWidth="1"/>
    <col min="5" max="5" width="5.6640625" bestFit="1" customWidth="1"/>
    <col min="6" max="6" width="4.6640625" bestFit="1" customWidth="1"/>
    <col min="7" max="7" width="5.6640625" bestFit="1" customWidth="1"/>
    <col min="8" max="8" width="4.6640625" bestFit="1" customWidth="1"/>
    <col min="9" max="9" width="5.6640625" bestFit="1" customWidth="1"/>
    <col min="10" max="10" width="4.6640625" bestFit="1" customWidth="1"/>
    <col min="11" max="11" width="5" bestFit="1" customWidth="1"/>
  </cols>
  <sheetData>
    <row r="1" spans="1:11" ht="15.6" x14ac:dyDescent="0.3">
      <c r="A1" s="121" t="s">
        <v>76</v>
      </c>
      <c r="B1" s="121"/>
      <c r="C1" s="121"/>
      <c r="D1" s="121"/>
      <c r="E1" s="121"/>
      <c r="F1" s="121"/>
      <c r="G1" s="121"/>
      <c r="H1" s="121"/>
      <c r="I1" s="121"/>
      <c r="J1" s="122"/>
      <c r="K1" s="122"/>
    </row>
    <row r="2" spans="1:11" ht="15.6" x14ac:dyDescent="0.3">
      <c r="A2" s="123"/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.6" x14ac:dyDescent="0.3">
      <c r="A3" s="124" t="s">
        <v>77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6" x14ac:dyDescent="0.3">
      <c r="A4" s="115" t="s">
        <v>78</v>
      </c>
      <c r="B4" s="125" t="s">
        <v>98</v>
      </c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5.6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6.2" thickBot="1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x14ac:dyDescent="0.3">
      <c r="A7" s="127" t="s">
        <v>79</v>
      </c>
      <c r="B7" s="130" t="s">
        <v>70</v>
      </c>
      <c r="C7" s="131"/>
      <c r="D7" s="131"/>
      <c r="E7" s="131"/>
      <c r="F7" s="131"/>
      <c r="G7" s="131"/>
      <c r="H7" s="131"/>
      <c r="I7" s="131"/>
      <c r="J7" s="132"/>
      <c r="K7" s="133"/>
    </row>
    <row r="8" spans="1:11" x14ac:dyDescent="0.3">
      <c r="A8" s="128"/>
      <c r="B8" s="134" t="s">
        <v>80</v>
      </c>
      <c r="C8" s="135"/>
      <c r="D8" s="134" t="s">
        <v>81</v>
      </c>
      <c r="E8" s="136"/>
      <c r="F8" s="134" t="s">
        <v>82</v>
      </c>
      <c r="G8" s="136"/>
      <c r="H8" s="135" t="s">
        <v>83</v>
      </c>
      <c r="I8" s="136"/>
      <c r="J8" s="134" t="s">
        <v>84</v>
      </c>
      <c r="K8" s="136"/>
    </row>
    <row r="9" spans="1:11" x14ac:dyDescent="0.3">
      <c r="A9" s="129"/>
      <c r="B9" s="80" t="s">
        <v>85</v>
      </c>
      <c r="C9" s="81" t="s">
        <v>86</v>
      </c>
      <c r="D9" s="82" t="s">
        <v>85</v>
      </c>
      <c r="E9" s="83" t="s">
        <v>86</v>
      </c>
      <c r="F9" s="82" t="s">
        <v>85</v>
      </c>
      <c r="G9" s="83" t="s">
        <v>86</v>
      </c>
      <c r="H9" s="80" t="s">
        <v>85</v>
      </c>
      <c r="I9" s="84" t="s">
        <v>86</v>
      </c>
      <c r="J9" s="82" t="s">
        <v>85</v>
      </c>
      <c r="K9" s="84" t="s">
        <v>86</v>
      </c>
    </row>
    <row r="10" spans="1:11" x14ac:dyDescent="0.3">
      <c r="A10" s="85" t="s">
        <v>87</v>
      </c>
      <c r="B10" s="86">
        <v>2</v>
      </c>
      <c r="C10" s="87">
        <f>36*B10</f>
        <v>72</v>
      </c>
      <c r="D10" s="88">
        <v>2</v>
      </c>
      <c r="E10" s="89">
        <f>D10*36</f>
        <v>72</v>
      </c>
      <c r="F10" s="86">
        <v>1</v>
      </c>
      <c r="G10" s="89">
        <f>F10*36</f>
        <v>36</v>
      </c>
      <c r="H10" s="88">
        <v>1</v>
      </c>
      <c r="I10" s="90">
        <f>H10*36</f>
        <v>36</v>
      </c>
      <c r="J10" s="86"/>
      <c r="K10" s="91"/>
    </row>
    <row r="11" spans="1:11" x14ac:dyDescent="0.3">
      <c r="A11" s="92" t="s">
        <v>88</v>
      </c>
      <c r="B11" s="93">
        <v>2</v>
      </c>
      <c r="C11" s="87">
        <f>36*B11</f>
        <v>72</v>
      </c>
      <c r="D11" s="94">
        <v>3</v>
      </c>
      <c r="E11" s="89">
        <f>D11*36</f>
        <v>108</v>
      </c>
      <c r="F11" s="94">
        <v>3</v>
      </c>
      <c r="G11" s="89">
        <f>F11*36</f>
        <v>108</v>
      </c>
      <c r="H11" s="93">
        <v>3</v>
      </c>
      <c r="I11" s="90">
        <f>H11*36</f>
        <v>108</v>
      </c>
      <c r="J11" s="94"/>
      <c r="K11" s="91"/>
    </row>
    <row r="12" spans="1:11" x14ac:dyDescent="0.3">
      <c r="A12" s="95" t="s">
        <v>89</v>
      </c>
      <c r="B12" s="96">
        <v>4</v>
      </c>
      <c r="C12" s="87">
        <f t="shared" ref="C12:C25" si="0">36*B12</f>
        <v>144</v>
      </c>
      <c r="D12" s="97">
        <v>4</v>
      </c>
      <c r="E12" s="89">
        <f t="shared" ref="E12:E25" si="1">D12*36</f>
        <v>144</v>
      </c>
      <c r="F12" s="97">
        <v>4</v>
      </c>
      <c r="G12" s="89">
        <f t="shared" ref="G12:G25" si="2">F12*36</f>
        <v>144</v>
      </c>
      <c r="H12" s="96">
        <v>4</v>
      </c>
      <c r="I12" s="90">
        <f t="shared" ref="I12:I25" si="3">H12*36</f>
        <v>144</v>
      </c>
      <c r="J12" s="97">
        <v>4</v>
      </c>
      <c r="K12" s="91">
        <f t="shared" ref="K12:K25" si="4">J12*31</f>
        <v>124</v>
      </c>
    </row>
    <row r="13" spans="1:11" x14ac:dyDescent="0.3">
      <c r="A13" s="95" t="s">
        <v>75</v>
      </c>
      <c r="B13" s="96">
        <v>4</v>
      </c>
      <c r="C13" s="87">
        <f t="shared" si="0"/>
        <v>144</v>
      </c>
      <c r="D13" s="97">
        <v>4</v>
      </c>
      <c r="E13" s="89">
        <f t="shared" si="1"/>
        <v>144</v>
      </c>
      <c r="F13" s="97">
        <v>4</v>
      </c>
      <c r="G13" s="89">
        <f t="shared" si="2"/>
        <v>144</v>
      </c>
      <c r="H13" s="96">
        <v>4</v>
      </c>
      <c r="I13" s="90">
        <f t="shared" si="3"/>
        <v>144</v>
      </c>
      <c r="J13" s="97"/>
      <c r="K13" s="91"/>
    </row>
    <row r="14" spans="1:11" x14ac:dyDescent="0.3">
      <c r="A14" s="98" t="s">
        <v>90</v>
      </c>
      <c r="B14" s="96">
        <v>3</v>
      </c>
      <c r="C14" s="87">
        <f t="shared" si="0"/>
        <v>108</v>
      </c>
      <c r="D14" s="97">
        <v>4</v>
      </c>
      <c r="E14" s="89">
        <f t="shared" si="1"/>
        <v>144</v>
      </c>
      <c r="F14" s="97">
        <v>3</v>
      </c>
      <c r="G14" s="89">
        <f t="shared" si="2"/>
        <v>108</v>
      </c>
      <c r="H14" s="96">
        <v>3</v>
      </c>
      <c r="I14" s="90">
        <f t="shared" si="3"/>
        <v>108</v>
      </c>
      <c r="J14" s="97"/>
      <c r="K14" s="91"/>
    </row>
    <row r="15" spans="1:11" x14ac:dyDescent="0.3">
      <c r="A15" s="98" t="s">
        <v>91</v>
      </c>
      <c r="B15" s="96">
        <v>1</v>
      </c>
      <c r="C15" s="87">
        <f t="shared" si="0"/>
        <v>36</v>
      </c>
      <c r="D15" s="97"/>
      <c r="E15" s="89"/>
      <c r="F15" s="97"/>
      <c r="G15" s="89"/>
      <c r="H15" s="96"/>
      <c r="I15" s="90"/>
      <c r="J15" s="97"/>
      <c r="K15" s="91"/>
    </row>
    <row r="16" spans="1:11" x14ac:dyDescent="0.3">
      <c r="A16" s="98" t="s">
        <v>92</v>
      </c>
      <c r="B16" s="96"/>
      <c r="C16" s="87"/>
      <c r="D16" s="97"/>
      <c r="E16" s="89"/>
      <c r="F16" s="97"/>
      <c r="G16" s="89"/>
      <c r="H16" s="96">
        <v>1</v>
      </c>
      <c r="I16" s="90">
        <f t="shared" si="3"/>
        <v>36</v>
      </c>
      <c r="J16" s="97"/>
      <c r="K16" s="91"/>
    </row>
    <row r="17" spans="1:11" x14ac:dyDescent="0.3">
      <c r="A17" s="98" t="s">
        <v>99</v>
      </c>
      <c r="B17" s="96">
        <v>2</v>
      </c>
      <c r="C17" s="87">
        <f t="shared" si="0"/>
        <v>72</v>
      </c>
      <c r="D17" s="97"/>
      <c r="E17" s="89"/>
      <c r="F17" s="97"/>
      <c r="G17" s="89"/>
      <c r="H17" s="96"/>
      <c r="I17" s="90"/>
      <c r="J17" s="97"/>
      <c r="K17" s="91"/>
    </row>
    <row r="18" spans="1:11" x14ac:dyDescent="0.3">
      <c r="A18" s="95" t="s">
        <v>93</v>
      </c>
      <c r="B18" s="96">
        <v>4</v>
      </c>
      <c r="C18" s="87">
        <f t="shared" si="0"/>
        <v>144</v>
      </c>
      <c r="D18" s="97">
        <v>4</v>
      </c>
      <c r="E18" s="89">
        <f t="shared" ref="E18:E19" si="5">D18*36</f>
        <v>144</v>
      </c>
      <c r="F18" s="97">
        <v>3</v>
      </c>
      <c r="G18" s="89">
        <f t="shared" si="2"/>
        <v>108</v>
      </c>
      <c r="H18" s="96">
        <v>3</v>
      </c>
      <c r="I18" s="90">
        <f t="shared" si="3"/>
        <v>108</v>
      </c>
      <c r="J18" s="97"/>
      <c r="K18" s="91"/>
    </row>
    <row r="19" spans="1:11" x14ac:dyDescent="0.3">
      <c r="A19" s="99" t="s">
        <v>94</v>
      </c>
      <c r="B19" s="100">
        <v>1</v>
      </c>
      <c r="C19" s="101">
        <f t="shared" si="0"/>
        <v>36</v>
      </c>
      <c r="D19" s="102">
        <v>1</v>
      </c>
      <c r="E19" s="103">
        <f t="shared" si="5"/>
        <v>36</v>
      </c>
      <c r="F19" s="102">
        <v>1</v>
      </c>
      <c r="G19" s="103">
        <f t="shared" si="2"/>
        <v>36</v>
      </c>
      <c r="H19" s="100">
        <v>1</v>
      </c>
      <c r="I19" s="90">
        <f t="shared" si="3"/>
        <v>36</v>
      </c>
      <c r="J19" s="97">
        <v>1</v>
      </c>
      <c r="K19" s="91">
        <f t="shared" si="4"/>
        <v>31</v>
      </c>
    </row>
    <row r="20" spans="1:11" x14ac:dyDescent="0.3">
      <c r="A20" s="99" t="s">
        <v>95</v>
      </c>
      <c r="B20" s="97">
        <v>3</v>
      </c>
      <c r="C20" s="104">
        <f t="shared" si="0"/>
        <v>108</v>
      </c>
      <c r="D20" s="97"/>
      <c r="E20" s="104"/>
      <c r="F20" s="97"/>
      <c r="G20" s="104"/>
      <c r="H20" s="96"/>
      <c r="I20" s="90"/>
      <c r="J20" s="97"/>
      <c r="K20" s="91"/>
    </row>
    <row r="21" spans="1:11" x14ac:dyDescent="0.3">
      <c r="A21" s="95" t="s">
        <v>100</v>
      </c>
      <c r="B21" s="93">
        <v>1</v>
      </c>
      <c r="C21" s="87">
        <f t="shared" si="0"/>
        <v>36</v>
      </c>
      <c r="D21" s="94">
        <v>2</v>
      </c>
      <c r="E21" s="89">
        <f t="shared" si="1"/>
        <v>72</v>
      </c>
      <c r="F21" s="94">
        <v>1</v>
      </c>
      <c r="G21" s="89">
        <f t="shared" si="2"/>
        <v>36</v>
      </c>
      <c r="H21" s="93"/>
      <c r="I21" s="90"/>
      <c r="J21" s="97"/>
      <c r="K21" s="91"/>
    </row>
    <row r="22" spans="1:11" ht="26.4" x14ac:dyDescent="0.3">
      <c r="A22" s="98" t="s">
        <v>101</v>
      </c>
      <c r="B22" s="93"/>
      <c r="C22" s="87"/>
      <c r="D22" s="94">
        <v>1</v>
      </c>
      <c r="E22" s="89">
        <f t="shared" si="1"/>
        <v>36</v>
      </c>
      <c r="F22" s="94"/>
      <c r="G22" s="89"/>
      <c r="H22" s="93"/>
      <c r="I22" s="90"/>
      <c r="J22" s="97"/>
      <c r="K22" s="91"/>
    </row>
    <row r="23" spans="1:11" ht="26.4" x14ac:dyDescent="0.3">
      <c r="A23" s="98" t="s">
        <v>102</v>
      </c>
      <c r="B23" s="96"/>
      <c r="C23" s="87"/>
      <c r="D23" s="97"/>
      <c r="E23" s="89"/>
      <c r="F23" s="97"/>
      <c r="G23" s="89"/>
      <c r="H23" s="96"/>
      <c r="I23" s="90"/>
      <c r="J23" s="97">
        <v>5</v>
      </c>
      <c r="K23" s="91">
        <f t="shared" si="4"/>
        <v>155</v>
      </c>
    </row>
    <row r="24" spans="1:11" ht="15" thickBot="1" x14ac:dyDescent="0.35">
      <c r="A24" s="95" t="s">
        <v>96</v>
      </c>
      <c r="B24" s="96">
        <v>7</v>
      </c>
      <c r="C24" s="87">
        <f t="shared" si="0"/>
        <v>252</v>
      </c>
      <c r="D24" s="97">
        <v>9</v>
      </c>
      <c r="E24" s="89">
        <f t="shared" si="1"/>
        <v>324</v>
      </c>
      <c r="F24" s="97">
        <v>14</v>
      </c>
      <c r="G24" s="89">
        <f t="shared" si="2"/>
        <v>504</v>
      </c>
      <c r="H24" s="96">
        <v>14</v>
      </c>
      <c r="I24" s="105">
        <f t="shared" si="3"/>
        <v>504</v>
      </c>
      <c r="J24" s="102">
        <v>24</v>
      </c>
      <c r="K24" s="106">
        <f t="shared" si="4"/>
        <v>744</v>
      </c>
    </row>
    <row r="25" spans="1:11" ht="15.6" thickTop="1" thickBot="1" x14ac:dyDescent="0.35">
      <c r="A25" s="107" t="s">
        <v>97</v>
      </c>
      <c r="B25" s="108">
        <f>SUM(B10:B24)</f>
        <v>34</v>
      </c>
      <c r="C25" s="109">
        <f t="shared" si="0"/>
        <v>1224</v>
      </c>
      <c r="D25" s="108">
        <f>SUM(D10:D24)</f>
        <v>34</v>
      </c>
      <c r="E25" s="110">
        <f t="shared" si="1"/>
        <v>1224</v>
      </c>
      <c r="F25" s="108">
        <f>SUM(F10:F24)</f>
        <v>34</v>
      </c>
      <c r="G25" s="110">
        <f t="shared" si="2"/>
        <v>1224</v>
      </c>
      <c r="H25" s="111">
        <f>SUM(H10:H24)</f>
        <v>34</v>
      </c>
      <c r="I25" s="110">
        <f t="shared" si="3"/>
        <v>1224</v>
      </c>
      <c r="J25" s="108">
        <f>SUM(J10:J24)</f>
        <v>34</v>
      </c>
      <c r="K25" s="112">
        <f t="shared" si="4"/>
        <v>1054</v>
      </c>
    </row>
    <row r="26" spans="1:11" ht="15.6" x14ac:dyDescent="0.3">
      <c r="A26" s="113"/>
      <c r="B26" s="114"/>
      <c r="C26" s="114"/>
      <c r="D26" s="114"/>
      <c r="E26" s="114"/>
      <c r="F26" s="114"/>
      <c r="G26" s="114"/>
      <c r="H26" s="114"/>
      <c r="I26" s="113"/>
      <c r="J26" s="114"/>
    </row>
  </sheetData>
  <mergeCells count="13">
    <mergeCell ref="A7:A9"/>
    <mergeCell ref="B7:K7"/>
    <mergeCell ref="B8:C8"/>
    <mergeCell ref="D8:E8"/>
    <mergeCell ref="F8:G8"/>
    <mergeCell ref="H8:I8"/>
    <mergeCell ref="J8:K8"/>
    <mergeCell ref="A6:K6"/>
    <mergeCell ref="A1:K1"/>
    <mergeCell ref="A2:K2"/>
    <mergeCell ref="A3:K3"/>
    <mergeCell ref="B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E95D-A58E-4A7A-A9B4-7C16157999F7}">
  <dimension ref="A1:P53"/>
  <sheetViews>
    <sheetView tabSelected="1" topLeftCell="A27" workbookViewId="0">
      <selection activeCell="O47" sqref="O47"/>
    </sheetView>
  </sheetViews>
  <sheetFormatPr defaultRowHeight="14.4" x14ac:dyDescent="0.3"/>
  <cols>
    <col min="2" max="2" width="22.6640625" bestFit="1" customWidth="1"/>
  </cols>
  <sheetData>
    <row r="1" spans="1:16" x14ac:dyDescent="0.3">
      <c r="A1" s="4"/>
      <c r="B1" s="4"/>
      <c r="C1" s="138" t="s">
        <v>1</v>
      </c>
      <c r="D1" s="138"/>
      <c r="E1" s="138" t="s">
        <v>2</v>
      </c>
      <c r="F1" s="138"/>
      <c r="G1" s="138" t="s">
        <v>5</v>
      </c>
      <c r="H1" s="138"/>
      <c r="I1" s="138"/>
      <c r="J1" s="138" t="s">
        <v>18</v>
      </c>
      <c r="K1" s="138"/>
      <c r="L1" s="138"/>
      <c r="M1" s="138" t="s">
        <v>19</v>
      </c>
      <c r="N1" s="138"/>
      <c r="O1" s="138"/>
      <c r="P1" s="142" t="s">
        <v>6</v>
      </c>
    </row>
    <row r="2" spans="1:16" ht="43.8" thickBot="1" x14ac:dyDescent="0.35">
      <c r="A2" s="4"/>
      <c r="B2" s="5"/>
      <c r="C2" s="2" t="s">
        <v>3</v>
      </c>
      <c r="D2" s="11" t="s">
        <v>17</v>
      </c>
      <c r="E2" s="2" t="s">
        <v>3</v>
      </c>
      <c r="F2" s="11" t="s">
        <v>16</v>
      </c>
      <c r="G2" s="1" t="s">
        <v>3</v>
      </c>
      <c r="H2" s="1" t="s">
        <v>4</v>
      </c>
      <c r="I2" s="11" t="s">
        <v>11</v>
      </c>
      <c r="J2" s="1" t="s">
        <v>3</v>
      </c>
      <c r="K2" s="1" t="s">
        <v>4</v>
      </c>
      <c r="L2" s="11" t="s">
        <v>20</v>
      </c>
      <c r="M2" s="1" t="s">
        <v>3</v>
      </c>
      <c r="N2" s="1" t="s">
        <v>4</v>
      </c>
      <c r="O2" s="11" t="s">
        <v>21</v>
      </c>
      <c r="P2" s="143"/>
    </row>
    <row r="3" spans="1:16" ht="15" customHeight="1" thickTop="1" x14ac:dyDescent="0.3">
      <c r="A3" s="142" t="s">
        <v>103</v>
      </c>
      <c r="B3" s="1" t="s">
        <v>129</v>
      </c>
      <c r="C3" s="3">
        <v>15</v>
      </c>
      <c r="D3" s="8" t="s">
        <v>12</v>
      </c>
      <c r="E3" s="3">
        <v>42</v>
      </c>
      <c r="F3" s="8" t="s">
        <v>12</v>
      </c>
      <c r="G3" s="3">
        <v>0</v>
      </c>
      <c r="H3" s="3">
        <v>0</v>
      </c>
      <c r="I3" s="8" t="s">
        <v>12</v>
      </c>
      <c r="J3" s="3">
        <v>0</v>
      </c>
      <c r="K3" s="3">
        <v>0</v>
      </c>
      <c r="L3" s="8" t="s">
        <v>12</v>
      </c>
      <c r="M3" s="3">
        <v>0</v>
      </c>
      <c r="N3" s="3">
        <v>0</v>
      </c>
      <c r="O3" s="8" t="s">
        <v>12</v>
      </c>
      <c r="P3" s="137">
        <f>SUM(D8,F8,I8,L8,O8,N8)</f>
        <v>57</v>
      </c>
    </row>
    <row r="4" spans="1:16" x14ac:dyDescent="0.3">
      <c r="A4" s="142"/>
      <c r="B4" s="1" t="s">
        <v>7</v>
      </c>
      <c r="C4" s="1">
        <v>0</v>
      </c>
      <c r="D4" s="8">
        <f>SUM(C3:C8)</f>
        <v>15</v>
      </c>
      <c r="E4" s="1">
        <v>0</v>
      </c>
      <c r="F4" s="8">
        <f>SUM(E3:E8)</f>
        <v>42</v>
      </c>
      <c r="G4" s="1">
        <v>0</v>
      </c>
      <c r="H4" s="1">
        <v>0</v>
      </c>
      <c r="I4" s="8">
        <f>SUM(G3:G8)</f>
        <v>0</v>
      </c>
      <c r="J4" s="1">
        <v>0</v>
      </c>
      <c r="K4" s="1">
        <v>0</v>
      </c>
      <c r="L4" s="8">
        <f>SUM(J3:J8)</f>
        <v>0</v>
      </c>
      <c r="M4" s="1">
        <v>0</v>
      </c>
      <c r="N4" s="1">
        <v>0</v>
      </c>
      <c r="O4" s="8">
        <f>SUM(M3:M8)</f>
        <v>0</v>
      </c>
      <c r="P4" s="138"/>
    </row>
    <row r="5" spans="1:16" x14ac:dyDescent="0.3">
      <c r="A5" s="142"/>
      <c r="B5" s="1" t="s">
        <v>8</v>
      </c>
      <c r="C5" s="3">
        <v>0</v>
      </c>
      <c r="D5" s="9" t="s">
        <v>4</v>
      </c>
      <c r="E5" s="3">
        <v>0</v>
      </c>
      <c r="F5" s="9" t="s">
        <v>4</v>
      </c>
      <c r="G5" s="3">
        <v>0</v>
      </c>
      <c r="H5" s="3">
        <v>0</v>
      </c>
      <c r="I5" s="9" t="s">
        <v>4</v>
      </c>
      <c r="J5" s="3">
        <v>0</v>
      </c>
      <c r="K5" s="3">
        <v>0</v>
      </c>
      <c r="L5" s="9" t="s">
        <v>4</v>
      </c>
      <c r="M5" s="3">
        <v>0</v>
      </c>
      <c r="N5" s="3">
        <v>0</v>
      </c>
      <c r="O5" s="9" t="s">
        <v>4</v>
      </c>
      <c r="P5" s="138"/>
    </row>
    <row r="6" spans="1:16" x14ac:dyDescent="0.3">
      <c r="A6" s="142"/>
      <c r="B6" s="1" t="s">
        <v>9</v>
      </c>
      <c r="C6" s="1">
        <v>0</v>
      </c>
      <c r="D6" s="9">
        <v>0</v>
      </c>
      <c r="E6" s="1">
        <v>0</v>
      </c>
      <c r="F6" s="9">
        <v>0</v>
      </c>
      <c r="G6" s="1">
        <v>0</v>
      </c>
      <c r="H6" s="1">
        <v>0</v>
      </c>
      <c r="I6" s="9">
        <f>SUM(H3:H8)</f>
        <v>0</v>
      </c>
      <c r="J6" s="1">
        <v>0</v>
      </c>
      <c r="K6" s="1">
        <v>0</v>
      </c>
      <c r="L6" s="9">
        <f>SUM(K3:K8)</f>
        <v>0</v>
      </c>
      <c r="M6" s="1">
        <v>0</v>
      </c>
      <c r="N6" s="1">
        <v>0</v>
      </c>
      <c r="O6" s="9">
        <f>SUM(N3:N8)</f>
        <v>0</v>
      </c>
      <c r="P6" s="138"/>
    </row>
    <row r="7" spans="1:16" x14ac:dyDescent="0.3">
      <c r="A7" s="142"/>
      <c r="B7" s="1" t="s">
        <v>10</v>
      </c>
      <c r="C7" s="3">
        <v>0</v>
      </c>
      <c r="D7" s="9" t="s">
        <v>22</v>
      </c>
      <c r="E7" s="3">
        <v>0</v>
      </c>
      <c r="F7" s="9" t="s">
        <v>23</v>
      </c>
      <c r="G7" s="3">
        <v>0</v>
      </c>
      <c r="H7" s="3">
        <v>0</v>
      </c>
      <c r="I7" s="9" t="s">
        <v>24</v>
      </c>
      <c r="J7" s="3">
        <v>0</v>
      </c>
      <c r="K7" s="3">
        <v>0</v>
      </c>
      <c r="L7" s="9" t="s">
        <v>25</v>
      </c>
      <c r="M7" s="3">
        <v>0</v>
      </c>
      <c r="N7" s="3">
        <v>0</v>
      </c>
      <c r="O7" s="9" t="s">
        <v>15</v>
      </c>
      <c r="P7" s="138"/>
    </row>
    <row r="8" spans="1:16" ht="15" thickBot="1" x14ac:dyDescent="0.35">
      <c r="A8" s="143"/>
      <c r="B8" s="1" t="s">
        <v>13</v>
      </c>
      <c r="C8" s="6">
        <v>0</v>
      </c>
      <c r="D8" s="10">
        <f>SUM(D4,D6)</f>
        <v>15</v>
      </c>
      <c r="E8" s="6">
        <v>0</v>
      </c>
      <c r="F8" s="10">
        <f>SUM(F4,F6)</f>
        <v>42</v>
      </c>
      <c r="G8" s="6">
        <v>0</v>
      </c>
      <c r="H8" s="6">
        <v>0</v>
      </c>
      <c r="I8" s="10">
        <f>SUM(I4,I6)</f>
        <v>0</v>
      </c>
      <c r="J8" s="6">
        <v>0</v>
      </c>
      <c r="K8" s="6">
        <v>0</v>
      </c>
      <c r="L8" s="10">
        <f>SUM(L4,L6)</f>
        <v>0</v>
      </c>
      <c r="M8" s="6">
        <v>0</v>
      </c>
      <c r="N8" s="6">
        <v>0</v>
      </c>
      <c r="O8" s="10">
        <f>SUM(O4,O6)</f>
        <v>0</v>
      </c>
      <c r="P8" s="144"/>
    </row>
    <row r="9" spans="1:16" ht="15" customHeight="1" thickTop="1" x14ac:dyDescent="0.3">
      <c r="A9" s="141" t="s">
        <v>104</v>
      </c>
      <c r="B9" s="171" t="s">
        <v>129</v>
      </c>
      <c r="C9" s="3">
        <v>15</v>
      </c>
      <c r="D9" s="8" t="s">
        <v>12</v>
      </c>
      <c r="E9" s="3"/>
      <c r="F9" s="8" t="s">
        <v>12</v>
      </c>
      <c r="G9" s="3">
        <v>0</v>
      </c>
      <c r="H9" s="3">
        <v>0</v>
      </c>
      <c r="I9" s="8" t="s">
        <v>12</v>
      </c>
      <c r="J9" s="3">
        <v>0</v>
      </c>
      <c r="K9" s="3">
        <v>0</v>
      </c>
      <c r="L9" s="8" t="s">
        <v>12</v>
      </c>
      <c r="M9" s="3">
        <v>0</v>
      </c>
      <c r="N9" s="3">
        <v>0</v>
      </c>
      <c r="O9" s="8" t="s">
        <v>12</v>
      </c>
      <c r="P9" s="137">
        <f>SUM(D14,F14,I14,L14,O14,N14)</f>
        <v>30</v>
      </c>
    </row>
    <row r="10" spans="1:16" x14ac:dyDescent="0.3">
      <c r="A10" s="142"/>
      <c r="B10" s="171" t="s">
        <v>190</v>
      </c>
      <c r="C10" s="1">
        <v>0</v>
      </c>
      <c r="D10" s="8">
        <f>SUM(C9:C14)</f>
        <v>15</v>
      </c>
      <c r="E10" s="1">
        <v>0</v>
      </c>
      <c r="F10" s="8">
        <f>SUM(E9:E14)</f>
        <v>0</v>
      </c>
      <c r="G10" s="1">
        <v>15</v>
      </c>
      <c r="H10" s="1">
        <v>0</v>
      </c>
      <c r="I10" s="8">
        <f>SUM(G9:G14)</f>
        <v>15</v>
      </c>
      <c r="J10" s="1">
        <v>0</v>
      </c>
      <c r="K10" s="1">
        <v>0</v>
      </c>
      <c r="L10" s="8">
        <f>SUM(J9:J14)</f>
        <v>0</v>
      </c>
      <c r="M10" s="1">
        <v>0</v>
      </c>
      <c r="N10" s="1">
        <v>0</v>
      </c>
      <c r="O10" s="8">
        <f>SUM(M9:M14)</f>
        <v>0</v>
      </c>
      <c r="P10" s="138"/>
    </row>
    <row r="11" spans="1:16" x14ac:dyDescent="0.3">
      <c r="A11" s="142"/>
      <c r="B11" s="1" t="s">
        <v>8</v>
      </c>
      <c r="C11" s="3">
        <v>0</v>
      </c>
      <c r="D11" s="9" t="s">
        <v>4</v>
      </c>
      <c r="E11" s="3">
        <v>0</v>
      </c>
      <c r="F11" s="9" t="s">
        <v>4</v>
      </c>
      <c r="G11" s="3">
        <v>0</v>
      </c>
      <c r="H11" s="3">
        <v>0</v>
      </c>
      <c r="I11" s="9" t="s">
        <v>4</v>
      </c>
      <c r="J11" s="3">
        <v>0</v>
      </c>
      <c r="K11" s="3">
        <v>0</v>
      </c>
      <c r="L11" s="9" t="s">
        <v>4</v>
      </c>
      <c r="M11" s="3">
        <v>0</v>
      </c>
      <c r="N11" s="3">
        <v>0</v>
      </c>
      <c r="O11" s="9" t="s">
        <v>4</v>
      </c>
      <c r="P11" s="138"/>
    </row>
    <row r="12" spans="1:16" x14ac:dyDescent="0.3">
      <c r="A12" s="142"/>
      <c r="B12" s="3" t="s">
        <v>9</v>
      </c>
      <c r="C12" s="1">
        <v>0</v>
      </c>
      <c r="D12" s="9">
        <v>0</v>
      </c>
      <c r="E12" s="1">
        <v>0</v>
      </c>
      <c r="F12" s="9">
        <v>0</v>
      </c>
      <c r="G12" s="1">
        <v>0</v>
      </c>
      <c r="H12" s="1">
        <v>0</v>
      </c>
      <c r="I12" s="9">
        <f>SUM(H9:H14)</f>
        <v>0</v>
      </c>
      <c r="J12" s="1">
        <v>0</v>
      </c>
      <c r="K12" s="1">
        <v>0</v>
      </c>
      <c r="L12" s="9">
        <f>SUM(K9:K14)</f>
        <v>0</v>
      </c>
      <c r="M12" s="1">
        <v>0</v>
      </c>
      <c r="N12" s="1">
        <v>0</v>
      </c>
      <c r="O12" s="9">
        <f>SUM(N9:N14)</f>
        <v>0</v>
      </c>
      <c r="P12" s="138"/>
    </row>
    <row r="13" spans="1:16" x14ac:dyDescent="0.3">
      <c r="A13" s="142"/>
      <c r="B13" s="1" t="s">
        <v>10</v>
      </c>
      <c r="C13" s="3">
        <v>0</v>
      </c>
      <c r="D13" s="9" t="s">
        <v>22</v>
      </c>
      <c r="E13" s="3">
        <v>0</v>
      </c>
      <c r="F13" s="9" t="s">
        <v>23</v>
      </c>
      <c r="G13" s="3">
        <v>0</v>
      </c>
      <c r="H13" s="3">
        <v>0</v>
      </c>
      <c r="I13" s="9" t="s">
        <v>24</v>
      </c>
      <c r="J13" s="3">
        <v>0</v>
      </c>
      <c r="K13" s="3">
        <v>0</v>
      </c>
      <c r="L13" s="9" t="s">
        <v>14</v>
      </c>
      <c r="M13" s="3">
        <v>0</v>
      </c>
      <c r="N13" s="3">
        <v>0</v>
      </c>
      <c r="O13" s="9" t="s">
        <v>26</v>
      </c>
      <c r="P13" s="138"/>
    </row>
    <row r="14" spans="1:16" ht="15" thickBot="1" x14ac:dyDescent="0.35">
      <c r="A14" s="143"/>
      <c r="B14" s="1" t="s">
        <v>13</v>
      </c>
      <c r="C14" s="6">
        <v>0</v>
      </c>
      <c r="D14" s="10">
        <f>SUM(D10,D12)</f>
        <v>15</v>
      </c>
      <c r="E14" s="6">
        <v>0</v>
      </c>
      <c r="F14" s="10">
        <f>SUM(F10,F12)</f>
        <v>0</v>
      </c>
      <c r="G14" s="6">
        <v>0</v>
      </c>
      <c r="H14" s="6">
        <v>0</v>
      </c>
      <c r="I14" s="10">
        <f>SUM(I10,I12)</f>
        <v>15</v>
      </c>
      <c r="J14" s="6">
        <v>0</v>
      </c>
      <c r="K14" s="6">
        <v>0</v>
      </c>
      <c r="L14" s="10">
        <f>SUM(L10,L12)</f>
        <v>0</v>
      </c>
      <c r="M14" s="6">
        <v>0</v>
      </c>
      <c r="N14" s="6">
        <v>0</v>
      </c>
      <c r="O14" s="10">
        <f>SUM(O10,O12)</f>
        <v>0</v>
      </c>
      <c r="P14" s="144"/>
    </row>
    <row r="15" spans="1:16" ht="15.6" thickTop="1" thickBot="1" x14ac:dyDescent="0.35">
      <c r="A15" s="145" t="s">
        <v>106</v>
      </c>
      <c r="B15" s="7" t="s">
        <v>129</v>
      </c>
      <c r="C15" s="3">
        <v>0</v>
      </c>
      <c r="D15" s="8" t="s">
        <v>12</v>
      </c>
      <c r="E15" s="3">
        <v>22</v>
      </c>
      <c r="F15" s="8" t="s">
        <v>12</v>
      </c>
      <c r="G15" s="3">
        <v>0</v>
      </c>
      <c r="H15" s="3">
        <v>0</v>
      </c>
      <c r="I15" s="8" t="s">
        <v>12</v>
      </c>
      <c r="J15" s="3">
        <v>0</v>
      </c>
      <c r="K15" s="3">
        <v>0</v>
      </c>
      <c r="L15" s="8" t="s">
        <v>12</v>
      </c>
      <c r="M15" s="3">
        <v>0</v>
      </c>
      <c r="N15" s="3">
        <v>0</v>
      </c>
      <c r="O15" s="8" t="s">
        <v>12</v>
      </c>
      <c r="P15" s="137">
        <f t="shared" ref="P15" si="0">SUM(D20,F20,I20,L20,O20,N20)</f>
        <v>280</v>
      </c>
    </row>
    <row r="16" spans="1:16" ht="15" thickTop="1" x14ac:dyDescent="0.3">
      <c r="A16" s="146"/>
      <c r="B16" s="7" t="s">
        <v>190</v>
      </c>
      <c r="C16" s="1">
        <v>0</v>
      </c>
      <c r="D16" s="8">
        <f>SUM(C15:C20)</f>
        <v>0</v>
      </c>
      <c r="E16" s="1">
        <v>0</v>
      </c>
      <c r="F16" s="8">
        <f>SUM(E15:E20)</f>
        <v>22</v>
      </c>
      <c r="G16" s="1">
        <v>114</v>
      </c>
      <c r="H16" s="1">
        <v>0</v>
      </c>
      <c r="I16" s="8">
        <f>SUM(G15:G20)</f>
        <v>114</v>
      </c>
      <c r="J16" s="1">
        <v>144</v>
      </c>
      <c r="K16" s="1">
        <v>0</v>
      </c>
      <c r="L16" s="8">
        <f>SUM(J15:J20)</f>
        <v>144</v>
      </c>
      <c r="M16" s="1">
        <v>0</v>
      </c>
      <c r="N16" s="1">
        <v>0</v>
      </c>
      <c r="O16" s="8">
        <f>SUM(M15:M20)</f>
        <v>0</v>
      </c>
      <c r="P16" s="138"/>
    </row>
    <row r="17" spans="1:16" ht="15" thickBot="1" x14ac:dyDescent="0.35">
      <c r="A17" s="146"/>
      <c r="B17" s="1" t="s">
        <v>8</v>
      </c>
      <c r="C17" s="3">
        <v>0</v>
      </c>
      <c r="D17" s="9" t="s">
        <v>4</v>
      </c>
      <c r="E17" s="3">
        <v>0</v>
      </c>
      <c r="F17" s="9" t="s">
        <v>4</v>
      </c>
      <c r="G17" s="3">
        <v>0</v>
      </c>
      <c r="H17" s="3">
        <v>0</v>
      </c>
      <c r="I17" s="9" t="s">
        <v>4</v>
      </c>
      <c r="J17" s="3">
        <v>0</v>
      </c>
      <c r="K17" s="3">
        <v>0</v>
      </c>
      <c r="L17" s="9" t="s">
        <v>4</v>
      </c>
      <c r="M17" s="3">
        <v>0</v>
      </c>
      <c r="N17" s="3">
        <v>0</v>
      </c>
      <c r="O17" s="9" t="s">
        <v>4</v>
      </c>
      <c r="P17" s="138"/>
    </row>
    <row r="18" spans="1:16" ht="15" thickTop="1" x14ac:dyDescent="0.3">
      <c r="A18" s="146"/>
      <c r="B18" s="7" t="s">
        <v>9</v>
      </c>
      <c r="C18" s="1">
        <v>0</v>
      </c>
      <c r="D18" s="9">
        <v>0</v>
      </c>
      <c r="E18" s="1">
        <v>0</v>
      </c>
      <c r="F18" s="9">
        <v>0</v>
      </c>
      <c r="G18" s="1">
        <v>0</v>
      </c>
      <c r="H18" s="1">
        <v>0</v>
      </c>
      <c r="I18" s="9">
        <f>SUM(H15:H20)</f>
        <v>0</v>
      </c>
      <c r="J18" s="1">
        <v>0</v>
      </c>
      <c r="K18" s="1">
        <v>0</v>
      </c>
      <c r="L18" s="9">
        <f>SUM(K15:K20)</f>
        <v>0</v>
      </c>
      <c r="M18" s="1">
        <v>0</v>
      </c>
      <c r="N18" s="1">
        <v>0</v>
      </c>
      <c r="O18" s="9">
        <f>SUM(N15:N20)</f>
        <v>0</v>
      </c>
      <c r="P18" s="138"/>
    </row>
    <row r="19" spans="1:16" x14ac:dyDescent="0.3">
      <c r="A19" s="146"/>
      <c r="B19" s="1" t="s">
        <v>10</v>
      </c>
      <c r="C19" s="3">
        <v>0</v>
      </c>
      <c r="D19" s="9" t="s">
        <v>22</v>
      </c>
      <c r="E19" s="3">
        <v>0</v>
      </c>
      <c r="F19" s="9" t="s">
        <v>23</v>
      </c>
      <c r="G19" s="3">
        <v>0</v>
      </c>
      <c r="H19" s="3">
        <v>0</v>
      </c>
      <c r="I19" s="9" t="s">
        <v>24</v>
      </c>
      <c r="J19" s="3">
        <v>0</v>
      </c>
      <c r="K19" s="3">
        <v>0</v>
      </c>
      <c r="L19" s="9" t="s">
        <v>25</v>
      </c>
      <c r="M19" s="3">
        <v>0</v>
      </c>
      <c r="N19" s="3">
        <v>0</v>
      </c>
      <c r="O19" s="9" t="s">
        <v>26</v>
      </c>
      <c r="P19" s="138"/>
    </row>
    <row r="20" spans="1:16" ht="15" thickBot="1" x14ac:dyDescent="0.35">
      <c r="A20" s="147"/>
      <c r="B20" s="1" t="s">
        <v>13</v>
      </c>
      <c r="C20" s="6">
        <v>0</v>
      </c>
      <c r="D20" s="10">
        <f>SUM(D16,D18)</f>
        <v>0</v>
      </c>
      <c r="E20" s="6">
        <v>0</v>
      </c>
      <c r="F20" s="10">
        <f>SUM(F16,F18)</f>
        <v>22</v>
      </c>
      <c r="G20" s="6">
        <v>0</v>
      </c>
      <c r="H20" s="6">
        <v>0</v>
      </c>
      <c r="I20" s="10">
        <f>SUM(I16,I18)</f>
        <v>114</v>
      </c>
      <c r="J20" s="6">
        <v>0</v>
      </c>
      <c r="K20" s="6">
        <v>0</v>
      </c>
      <c r="L20" s="10">
        <f>SUM(L16,L18)</f>
        <v>144</v>
      </c>
      <c r="M20" s="6">
        <v>0</v>
      </c>
      <c r="N20" s="6">
        <v>0</v>
      </c>
      <c r="O20" s="10">
        <f>SUM(O16,O18)</f>
        <v>0</v>
      </c>
      <c r="P20" s="144"/>
    </row>
    <row r="21" spans="1:16" ht="15" thickTop="1" x14ac:dyDescent="0.3">
      <c r="A21" s="141" t="s">
        <v>107</v>
      </c>
      <c r="B21" s="7" t="s">
        <v>129</v>
      </c>
      <c r="C21" s="3">
        <v>0</v>
      </c>
      <c r="D21" s="8" t="s">
        <v>12</v>
      </c>
      <c r="E21" s="3">
        <v>30</v>
      </c>
      <c r="F21" s="8" t="s">
        <v>12</v>
      </c>
      <c r="G21" s="3">
        <v>0</v>
      </c>
      <c r="H21" s="3">
        <v>0</v>
      </c>
      <c r="I21" s="8" t="s">
        <v>12</v>
      </c>
      <c r="J21" s="3">
        <v>0</v>
      </c>
      <c r="K21" s="3">
        <v>0</v>
      </c>
      <c r="L21" s="8" t="s">
        <v>12</v>
      </c>
      <c r="M21" s="3">
        <v>0</v>
      </c>
      <c r="N21" s="3">
        <v>0</v>
      </c>
      <c r="O21" s="8" t="s">
        <v>12</v>
      </c>
      <c r="P21" s="137">
        <f t="shared" ref="P21" si="1">SUM(D26,F26,I26,L26,O26,N26)</f>
        <v>30</v>
      </c>
    </row>
    <row r="22" spans="1:16" x14ac:dyDescent="0.3">
      <c r="A22" s="142"/>
      <c r="B22" s="1" t="s">
        <v>7</v>
      </c>
      <c r="C22" s="1">
        <v>0</v>
      </c>
      <c r="D22" s="8">
        <f>SUM(C21:C26)</f>
        <v>0</v>
      </c>
      <c r="E22" s="1">
        <v>0</v>
      </c>
      <c r="F22" s="8">
        <f>SUM(E21:E26)</f>
        <v>30</v>
      </c>
      <c r="G22" s="1">
        <v>0</v>
      </c>
      <c r="H22" s="1">
        <v>0</v>
      </c>
      <c r="I22" s="8">
        <f>SUM(G21:G26)</f>
        <v>0</v>
      </c>
      <c r="J22" s="1">
        <v>0</v>
      </c>
      <c r="K22" s="1">
        <v>0</v>
      </c>
      <c r="L22" s="8">
        <f>SUM(J21:J26)</f>
        <v>0</v>
      </c>
      <c r="M22" s="1">
        <v>0</v>
      </c>
      <c r="N22" s="1">
        <v>0</v>
      </c>
      <c r="O22" s="8">
        <f>SUM(M21:M26)</f>
        <v>0</v>
      </c>
      <c r="P22" s="138"/>
    </row>
    <row r="23" spans="1:16" x14ac:dyDescent="0.3">
      <c r="A23" s="142"/>
      <c r="B23" s="1" t="s">
        <v>8</v>
      </c>
      <c r="C23" s="3">
        <v>0</v>
      </c>
      <c r="D23" s="9" t="s">
        <v>4</v>
      </c>
      <c r="E23" s="3">
        <v>0</v>
      </c>
      <c r="F23" s="9" t="s">
        <v>4</v>
      </c>
      <c r="G23" s="3">
        <v>0</v>
      </c>
      <c r="H23" s="3">
        <v>0</v>
      </c>
      <c r="I23" s="9" t="s">
        <v>4</v>
      </c>
      <c r="J23" s="3">
        <v>0</v>
      </c>
      <c r="K23" s="3">
        <v>0</v>
      </c>
      <c r="L23" s="9" t="s">
        <v>4</v>
      </c>
      <c r="M23" s="3">
        <v>0</v>
      </c>
      <c r="N23" s="3">
        <v>0</v>
      </c>
      <c r="O23" s="9" t="s">
        <v>4</v>
      </c>
      <c r="P23" s="138"/>
    </row>
    <row r="24" spans="1:16" x14ac:dyDescent="0.3">
      <c r="A24" s="142"/>
      <c r="B24" s="3" t="s">
        <v>9</v>
      </c>
      <c r="C24" s="1">
        <v>0</v>
      </c>
      <c r="D24" s="9">
        <v>0</v>
      </c>
      <c r="E24" s="1">
        <v>0</v>
      </c>
      <c r="F24" s="9">
        <v>0</v>
      </c>
      <c r="G24" s="1">
        <v>0</v>
      </c>
      <c r="H24" s="1">
        <v>0</v>
      </c>
      <c r="I24" s="9">
        <f>SUM(H21:H26)</f>
        <v>0</v>
      </c>
      <c r="J24" s="1">
        <v>0</v>
      </c>
      <c r="K24" s="1">
        <v>0</v>
      </c>
      <c r="L24" s="9">
        <f>SUM(K21:K26)</f>
        <v>0</v>
      </c>
      <c r="M24" s="1">
        <v>0</v>
      </c>
      <c r="N24" s="1">
        <v>0</v>
      </c>
      <c r="O24" s="9">
        <f>SUM(N21:N26)</f>
        <v>0</v>
      </c>
      <c r="P24" s="138"/>
    </row>
    <row r="25" spans="1:16" x14ac:dyDescent="0.3">
      <c r="A25" s="142"/>
      <c r="B25" s="1" t="s">
        <v>10</v>
      </c>
      <c r="C25" s="3">
        <v>0</v>
      </c>
      <c r="D25" s="9" t="s">
        <v>22</v>
      </c>
      <c r="E25" s="3">
        <v>0</v>
      </c>
      <c r="F25" s="9" t="s">
        <v>23</v>
      </c>
      <c r="G25" s="3">
        <v>0</v>
      </c>
      <c r="H25" s="3">
        <v>0</v>
      </c>
      <c r="I25" s="9" t="s">
        <v>24</v>
      </c>
      <c r="J25" s="3">
        <v>0</v>
      </c>
      <c r="K25" s="3">
        <v>0</v>
      </c>
      <c r="L25" s="9" t="s">
        <v>25</v>
      </c>
      <c r="M25" s="3">
        <v>0</v>
      </c>
      <c r="N25" s="3">
        <v>0</v>
      </c>
      <c r="O25" s="9" t="s">
        <v>26</v>
      </c>
      <c r="P25" s="138"/>
    </row>
    <row r="26" spans="1:16" ht="15" thickBot="1" x14ac:dyDescent="0.35">
      <c r="A26" s="143"/>
      <c r="B26" s="1" t="s">
        <v>13</v>
      </c>
      <c r="C26" s="6">
        <v>0</v>
      </c>
      <c r="D26" s="10">
        <f>SUM(D22,D24)</f>
        <v>0</v>
      </c>
      <c r="E26" s="6">
        <v>0</v>
      </c>
      <c r="F26" s="10">
        <f>SUM(F22,F24)</f>
        <v>30</v>
      </c>
      <c r="G26" s="6">
        <v>0</v>
      </c>
      <c r="H26" s="6">
        <v>0</v>
      </c>
      <c r="I26" s="10">
        <f>SUM(I22,I24)</f>
        <v>0</v>
      </c>
      <c r="J26" s="6">
        <v>0</v>
      </c>
      <c r="K26" s="6">
        <v>0</v>
      </c>
      <c r="L26" s="10">
        <f>SUM(L22,L24)</f>
        <v>0</v>
      </c>
      <c r="M26" s="6">
        <v>0</v>
      </c>
      <c r="N26" s="6">
        <v>0</v>
      </c>
      <c r="O26" s="10">
        <f>SUM(O22,O24)</f>
        <v>0</v>
      </c>
      <c r="P26" s="144"/>
    </row>
    <row r="27" spans="1:16" ht="15" thickTop="1" x14ac:dyDescent="0.3">
      <c r="A27" s="141" t="s">
        <v>293</v>
      </c>
      <c r="B27" s="7" t="s">
        <v>129</v>
      </c>
      <c r="C27" s="3">
        <v>0</v>
      </c>
      <c r="D27" s="8" t="s">
        <v>12</v>
      </c>
      <c r="E27" s="3">
        <v>14</v>
      </c>
      <c r="F27" s="8" t="s">
        <v>12</v>
      </c>
      <c r="G27" s="3">
        <v>0</v>
      </c>
      <c r="H27" s="3">
        <v>0</v>
      </c>
      <c r="I27" s="8" t="s">
        <v>12</v>
      </c>
      <c r="J27" s="3">
        <v>0</v>
      </c>
      <c r="K27" s="3">
        <v>0</v>
      </c>
      <c r="L27" s="8" t="s">
        <v>12</v>
      </c>
      <c r="M27" s="3">
        <v>0</v>
      </c>
      <c r="N27" s="3">
        <v>0</v>
      </c>
      <c r="O27" s="8" t="s">
        <v>12</v>
      </c>
      <c r="P27" s="137">
        <f t="shared" ref="P27" si="2">SUM(D32,F32,I32,L32,O32,N32)</f>
        <v>14</v>
      </c>
    </row>
    <row r="28" spans="1:16" x14ac:dyDescent="0.3">
      <c r="A28" s="142"/>
      <c r="B28" s="1" t="s">
        <v>7</v>
      </c>
      <c r="C28" s="1">
        <v>0</v>
      </c>
      <c r="D28" s="8">
        <f>SUM(C27:C32)</f>
        <v>0</v>
      </c>
      <c r="E28" s="1">
        <v>0</v>
      </c>
      <c r="F28" s="8">
        <f>SUM(E27:E32)</f>
        <v>14</v>
      </c>
      <c r="G28" s="1">
        <v>0</v>
      </c>
      <c r="H28" s="1">
        <v>0</v>
      </c>
      <c r="I28" s="8">
        <f>SUM(G27:G32)</f>
        <v>0</v>
      </c>
      <c r="J28" s="1">
        <v>0</v>
      </c>
      <c r="K28" s="1">
        <v>0</v>
      </c>
      <c r="L28" s="8">
        <f>SUM(J27:J32)</f>
        <v>0</v>
      </c>
      <c r="M28" s="1">
        <v>0</v>
      </c>
      <c r="N28" s="1">
        <v>0</v>
      </c>
      <c r="O28" s="8">
        <f>SUM(M27:M32)</f>
        <v>0</v>
      </c>
      <c r="P28" s="138"/>
    </row>
    <row r="29" spans="1:16" ht="15" thickBot="1" x14ac:dyDescent="0.35">
      <c r="A29" s="142"/>
      <c r="B29" s="1" t="s">
        <v>8</v>
      </c>
      <c r="C29" s="3">
        <v>0</v>
      </c>
      <c r="D29" s="9" t="s">
        <v>4</v>
      </c>
      <c r="E29" s="3">
        <v>0</v>
      </c>
      <c r="F29" s="9" t="s">
        <v>4</v>
      </c>
      <c r="G29" s="3">
        <v>0</v>
      </c>
      <c r="H29" s="3">
        <v>0</v>
      </c>
      <c r="I29" s="9" t="s">
        <v>4</v>
      </c>
      <c r="J29" s="3">
        <v>0</v>
      </c>
      <c r="K29" s="3">
        <v>0</v>
      </c>
      <c r="L29" s="9" t="s">
        <v>4</v>
      </c>
      <c r="M29" s="3">
        <v>0</v>
      </c>
      <c r="N29" s="3">
        <v>0</v>
      </c>
      <c r="O29" s="9" t="s">
        <v>4</v>
      </c>
      <c r="P29" s="138"/>
    </row>
    <row r="30" spans="1:16" ht="15" thickTop="1" x14ac:dyDescent="0.3">
      <c r="A30" s="142"/>
      <c r="B30" s="7" t="s">
        <v>9</v>
      </c>
      <c r="C30" s="1">
        <v>0</v>
      </c>
      <c r="D30" s="9">
        <v>0</v>
      </c>
      <c r="E30" s="1">
        <v>0</v>
      </c>
      <c r="F30" s="9">
        <v>0</v>
      </c>
      <c r="G30" s="1">
        <v>0</v>
      </c>
      <c r="H30" s="1">
        <v>0</v>
      </c>
      <c r="I30" s="9">
        <f>SUM(H27:H32)</f>
        <v>0</v>
      </c>
      <c r="J30" s="1">
        <v>0</v>
      </c>
      <c r="K30" s="1">
        <v>0</v>
      </c>
      <c r="L30" s="9">
        <f>SUM(K27:K32)</f>
        <v>0</v>
      </c>
      <c r="M30" s="1">
        <v>0</v>
      </c>
      <c r="N30" s="1">
        <v>0</v>
      </c>
      <c r="O30" s="9">
        <f>SUM(N27:N32)</f>
        <v>0</v>
      </c>
      <c r="P30" s="138"/>
    </row>
    <row r="31" spans="1:16" x14ac:dyDescent="0.3">
      <c r="A31" s="142"/>
      <c r="B31" s="1" t="s">
        <v>10</v>
      </c>
      <c r="C31" s="3">
        <v>0</v>
      </c>
      <c r="D31" s="9" t="s">
        <v>22</v>
      </c>
      <c r="E31" s="3">
        <v>0</v>
      </c>
      <c r="F31" s="9" t="s">
        <v>23</v>
      </c>
      <c r="G31" s="3">
        <v>0</v>
      </c>
      <c r="H31" s="3">
        <v>0</v>
      </c>
      <c r="I31" s="9" t="s">
        <v>24</v>
      </c>
      <c r="J31" s="3">
        <v>0</v>
      </c>
      <c r="K31" s="3">
        <v>0</v>
      </c>
      <c r="L31" s="9" t="s">
        <v>25</v>
      </c>
      <c r="M31" s="3">
        <v>0</v>
      </c>
      <c r="N31" s="3">
        <v>0</v>
      </c>
      <c r="O31" s="9" t="s">
        <v>26</v>
      </c>
      <c r="P31" s="138"/>
    </row>
    <row r="32" spans="1:16" ht="15" thickBot="1" x14ac:dyDescent="0.35">
      <c r="A32" s="143"/>
      <c r="B32" s="1" t="s">
        <v>13</v>
      </c>
      <c r="C32" s="6">
        <v>0</v>
      </c>
      <c r="D32" s="10">
        <f>SUM(D28,D30)</f>
        <v>0</v>
      </c>
      <c r="E32" s="6">
        <v>0</v>
      </c>
      <c r="F32" s="10">
        <f>SUM(F28,F30)</f>
        <v>14</v>
      </c>
      <c r="G32" s="6">
        <v>0</v>
      </c>
      <c r="H32" s="6">
        <v>0</v>
      </c>
      <c r="I32" s="10">
        <f>SUM(I28,I30)</f>
        <v>0</v>
      </c>
      <c r="J32" s="6">
        <v>0</v>
      </c>
      <c r="K32" s="6">
        <v>0</v>
      </c>
      <c r="L32" s="10">
        <f>SUM(L28,L30)</f>
        <v>0</v>
      </c>
      <c r="M32" s="6">
        <v>0</v>
      </c>
      <c r="N32" s="6">
        <v>0</v>
      </c>
      <c r="O32" s="10">
        <f>SUM(O28,O30)</f>
        <v>0</v>
      </c>
      <c r="P32" s="144"/>
    </row>
    <row r="33" spans="1:16" ht="15" thickTop="1" x14ac:dyDescent="0.3">
      <c r="A33" s="141" t="s">
        <v>180</v>
      </c>
      <c r="B33" s="7" t="s">
        <v>190</v>
      </c>
      <c r="C33" s="3">
        <v>0</v>
      </c>
      <c r="D33" s="8" t="s">
        <v>12</v>
      </c>
      <c r="E33" s="3">
        <v>0</v>
      </c>
      <c r="F33" s="8" t="s">
        <v>12</v>
      </c>
      <c r="G33" s="3">
        <v>15</v>
      </c>
      <c r="H33" s="3">
        <v>0</v>
      </c>
      <c r="I33" s="8" t="s">
        <v>12</v>
      </c>
      <c r="J33" s="3">
        <v>0</v>
      </c>
      <c r="K33" s="3">
        <v>0</v>
      </c>
      <c r="L33" s="8" t="s">
        <v>12</v>
      </c>
      <c r="M33" s="3">
        <v>0</v>
      </c>
      <c r="N33" s="3">
        <v>0</v>
      </c>
      <c r="O33" s="8" t="s">
        <v>12</v>
      </c>
      <c r="P33" s="137">
        <f t="shared" ref="P33" si="3">SUM(D38,F38,I38,L38,O38,N38)</f>
        <v>15</v>
      </c>
    </row>
    <row r="34" spans="1:16" x14ac:dyDescent="0.3">
      <c r="A34" s="142"/>
      <c r="B34" s="1" t="s">
        <v>7</v>
      </c>
      <c r="C34" s="1">
        <v>0</v>
      </c>
      <c r="D34" s="8">
        <f>SUM(C33:C38)</f>
        <v>0</v>
      </c>
      <c r="E34" s="1">
        <v>0</v>
      </c>
      <c r="F34" s="8">
        <f>SUM(E33:E38)</f>
        <v>0</v>
      </c>
      <c r="G34" s="1">
        <v>0</v>
      </c>
      <c r="H34" s="1">
        <v>0</v>
      </c>
      <c r="I34" s="8">
        <f>SUM(G33:G38)</f>
        <v>15</v>
      </c>
      <c r="J34" s="1">
        <v>0</v>
      </c>
      <c r="K34" s="1">
        <v>0</v>
      </c>
      <c r="L34" s="8">
        <f>SUM(J33:J38)</f>
        <v>0</v>
      </c>
      <c r="M34" s="1">
        <v>0</v>
      </c>
      <c r="N34" s="1">
        <v>0</v>
      </c>
      <c r="O34" s="8">
        <f>SUM(M33:M38)</f>
        <v>0</v>
      </c>
      <c r="P34" s="138"/>
    </row>
    <row r="35" spans="1:16" ht="15" thickBot="1" x14ac:dyDescent="0.35">
      <c r="A35" s="142"/>
      <c r="B35" s="1" t="s">
        <v>8</v>
      </c>
      <c r="C35" s="3">
        <v>0</v>
      </c>
      <c r="D35" s="9" t="s">
        <v>4</v>
      </c>
      <c r="E35" s="3">
        <v>0</v>
      </c>
      <c r="F35" s="9" t="s">
        <v>4</v>
      </c>
      <c r="G35" s="3">
        <v>0</v>
      </c>
      <c r="H35" s="3">
        <v>0</v>
      </c>
      <c r="I35" s="9" t="s">
        <v>4</v>
      </c>
      <c r="J35" s="3">
        <v>0</v>
      </c>
      <c r="K35" s="3">
        <v>0</v>
      </c>
      <c r="L35" s="9" t="s">
        <v>4</v>
      </c>
      <c r="M35" s="3">
        <v>0</v>
      </c>
      <c r="N35" s="3">
        <v>0</v>
      </c>
      <c r="O35" s="9" t="s">
        <v>4</v>
      </c>
      <c r="P35" s="138"/>
    </row>
    <row r="36" spans="1:16" ht="15" thickTop="1" x14ac:dyDescent="0.3">
      <c r="A36" s="142"/>
      <c r="B36" s="7" t="s">
        <v>9</v>
      </c>
      <c r="C36" s="1">
        <v>0</v>
      </c>
      <c r="D36" s="9">
        <v>0</v>
      </c>
      <c r="E36" s="1">
        <v>0</v>
      </c>
      <c r="F36" s="9">
        <v>0</v>
      </c>
      <c r="G36" s="1"/>
      <c r="H36" s="1">
        <v>0</v>
      </c>
      <c r="I36" s="9">
        <f>SUM(H33:H38)</f>
        <v>0</v>
      </c>
      <c r="J36" s="1">
        <v>0</v>
      </c>
      <c r="K36" s="1">
        <v>0</v>
      </c>
      <c r="L36" s="9">
        <f>SUM(K33:K38)</f>
        <v>0</v>
      </c>
      <c r="M36" s="1">
        <v>0</v>
      </c>
      <c r="N36" s="1">
        <v>0</v>
      </c>
      <c r="O36" s="9">
        <f>SUM(N33:N38)</f>
        <v>0</v>
      </c>
      <c r="P36" s="138"/>
    </row>
    <row r="37" spans="1:16" x14ac:dyDescent="0.3">
      <c r="A37" s="142"/>
      <c r="B37" s="1" t="s">
        <v>10</v>
      </c>
      <c r="C37" s="3">
        <v>0</v>
      </c>
      <c r="D37" s="9" t="s">
        <v>22</v>
      </c>
      <c r="E37" s="3">
        <v>0</v>
      </c>
      <c r="F37" s="9" t="s">
        <v>23</v>
      </c>
      <c r="G37" s="3">
        <v>0</v>
      </c>
      <c r="H37" s="3">
        <v>0</v>
      </c>
      <c r="I37" s="9" t="s">
        <v>24</v>
      </c>
      <c r="J37" s="3">
        <v>0</v>
      </c>
      <c r="K37" s="3">
        <v>0</v>
      </c>
      <c r="L37" s="9" t="s">
        <v>25</v>
      </c>
      <c r="M37" s="3">
        <v>0</v>
      </c>
      <c r="N37" s="3">
        <v>0</v>
      </c>
      <c r="O37" s="9" t="s">
        <v>26</v>
      </c>
      <c r="P37" s="138"/>
    </row>
    <row r="38" spans="1:16" ht="15" thickBot="1" x14ac:dyDescent="0.35">
      <c r="A38" s="143"/>
      <c r="B38" s="1" t="s">
        <v>13</v>
      </c>
      <c r="C38" s="6">
        <v>0</v>
      </c>
      <c r="D38" s="10">
        <f>SUM(D34,D36)</f>
        <v>0</v>
      </c>
      <c r="E38" s="6">
        <v>0</v>
      </c>
      <c r="F38" s="10">
        <f>SUM(F34,F36)</f>
        <v>0</v>
      </c>
      <c r="G38" s="6">
        <v>0</v>
      </c>
      <c r="H38" s="6">
        <v>0</v>
      </c>
      <c r="I38" s="10">
        <f>SUM(I34,I36)</f>
        <v>15</v>
      </c>
      <c r="J38" s="6">
        <v>0</v>
      </c>
      <c r="K38" s="6">
        <v>0</v>
      </c>
      <c r="L38" s="10">
        <f>SUM(L34,L36)</f>
        <v>0</v>
      </c>
      <c r="M38" s="6">
        <v>0</v>
      </c>
      <c r="N38" s="6">
        <v>0</v>
      </c>
      <c r="O38" s="10">
        <f>SUM(O34,O36)</f>
        <v>0</v>
      </c>
      <c r="P38" s="144"/>
    </row>
    <row r="39" spans="1:16" ht="15" thickTop="1" x14ac:dyDescent="0.3">
      <c r="A39" s="141" t="s">
        <v>0</v>
      </c>
      <c r="B39" s="7" t="s">
        <v>294</v>
      </c>
      <c r="C39" s="3">
        <v>18</v>
      </c>
      <c r="D39" s="8" t="s">
        <v>12</v>
      </c>
      <c r="E39" s="3">
        <v>0</v>
      </c>
      <c r="F39" s="8" t="s">
        <v>12</v>
      </c>
      <c r="G39" s="3">
        <v>0</v>
      </c>
      <c r="H39" s="3">
        <v>0</v>
      </c>
      <c r="I39" s="8" t="s">
        <v>12</v>
      </c>
      <c r="J39" s="3">
        <v>0</v>
      </c>
      <c r="K39" s="3">
        <v>0</v>
      </c>
      <c r="L39" s="8" t="s">
        <v>12</v>
      </c>
      <c r="M39" s="3">
        <v>0</v>
      </c>
      <c r="N39" s="3">
        <v>0</v>
      </c>
      <c r="O39" s="8" t="s">
        <v>12</v>
      </c>
      <c r="P39" s="137">
        <f>SUM(D44,F44,I44,L44,O44)</f>
        <v>2026</v>
      </c>
    </row>
    <row r="40" spans="1:16" x14ac:dyDescent="0.3">
      <c r="A40" s="142"/>
      <c r="B40" s="1" t="s">
        <v>295</v>
      </c>
      <c r="C40" s="1">
        <v>0</v>
      </c>
      <c r="D40" s="8">
        <f>SUM(C39:C51)</f>
        <v>222</v>
      </c>
      <c r="E40" s="1">
        <v>0</v>
      </c>
      <c r="F40" s="8">
        <f>SUM(E39:E51)</f>
        <v>216</v>
      </c>
      <c r="G40" s="1">
        <v>0</v>
      </c>
      <c r="H40" s="1">
        <v>0</v>
      </c>
      <c r="I40" s="8">
        <f>SUM(G39:G51)</f>
        <v>360</v>
      </c>
      <c r="J40" s="1">
        <v>0</v>
      </c>
      <c r="K40" s="1">
        <v>0</v>
      </c>
      <c r="L40" s="8">
        <f>SUM(J39:J51)</f>
        <v>360</v>
      </c>
      <c r="M40" s="1">
        <v>62</v>
      </c>
      <c r="N40" s="1">
        <v>0</v>
      </c>
      <c r="O40" s="8">
        <f>SUM(M39:M51)</f>
        <v>868</v>
      </c>
      <c r="P40" s="138"/>
    </row>
    <row r="41" spans="1:16" ht="26.4" x14ac:dyDescent="0.3">
      <c r="A41" s="142"/>
      <c r="B41" s="76" t="s">
        <v>296</v>
      </c>
      <c r="C41" s="3">
        <v>108</v>
      </c>
      <c r="D41" s="9" t="s">
        <v>4</v>
      </c>
      <c r="E41" s="3">
        <v>0</v>
      </c>
      <c r="F41" s="9" t="s">
        <v>4</v>
      </c>
      <c r="G41" s="3"/>
      <c r="H41" s="3"/>
      <c r="I41" s="9" t="s">
        <v>4</v>
      </c>
      <c r="J41" s="3">
        <v>0</v>
      </c>
      <c r="K41" s="3">
        <v>0</v>
      </c>
      <c r="L41" s="9" t="s">
        <v>4</v>
      </c>
      <c r="M41" s="3">
        <v>0</v>
      </c>
      <c r="N41" s="3">
        <v>0</v>
      </c>
      <c r="O41" s="9" t="s">
        <v>4</v>
      </c>
      <c r="P41" s="138"/>
    </row>
    <row r="42" spans="1:16" ht="26.4" x14ac:dyDescent="0.3">
      <c r="A42" s="142"/>
      <c r="B42" s="76" t="s">
        <v>161</v>
      </c>
      <c r="C42" s="3">
        <v>0</v>
      </c>
      <c r="D42" s="9">
        <v>0</v>
      </c>
      <c r="E42" s="3">
        <v>144</v>
      </c>
      <c r="F42" s="9">
        <v>0</v>
      </c>
      <c r="G42" s="3"/>
      <c r="H42" s="3"/>
      <c r="I42" s="9">
        <f>SUM(H39:H51)</f>
        <v>0</v>
      </c>
      <c r="J42" s="3"/>
      <c r="K42" s="3"/>
      <c r="L42" s="9">
        <f>SUM(K39:K51)</f>
        <v>0</v>
      </c>
      <c r="M42" s="3"/>
      <c r="N42" s="3"/>
      <c r="O42" s="9">
        <f>SUM(N39:N51)</f>
        <v>0</v>
      </c>
      <c r="P42" s="138"/>
    </row>
    <row r="43" spans="1:16" x14ac:dyDescent="0.3">
      <c r="A43" s="142"/>
      <c r="B43" s="76" t="s">
        <v>105</v>
      </c>
      <c r="C43" s="3">
        <v>72</v>
      </c>
      <c r="D43" s="9" t="s">
        <v>22</v>
      </c>
      <c r="E43" s="3">
        <v>72</v>
      </c>
      <c r="F43" s="9" t="s">
        <v>23</v>
      </c>
      <c r="G43" s="3"/>
      <c r="H43" s="3"/>
      <c r="I43" s="9" t="s">
        <v>24</v>
      </c>
      <c r="J43" s="3"/>
      <c r="K43" s="3"/>
      <c r="L43" s="9" t="s">
        <v>25</v>
      </c>
      <c r="M43" s="3"/>
      <c r="N43" s="3"/>
      <c r="O43" s="9" t="s">
        <v>26</v>
      </c>
      <c r="P43" s="138"/>
    </row>
    <row r="44" spans="1:16" x14ac:dyDescent="0.3">
      <c r="A44" s="142"/>
      <c r="B44" s="76" t="s">
        <v>129</v>
      </c>
      <c r="C44" s="3">
        <v>24</v>
      </c>
      <c r="D44" s="9">
        <f>SUM(D40,D42)</f>
        <v>222</v>
      </c>
      <c r="E44" s="3"/>
      <c r="F44" s="9">
        <f>SUM(F40,F42)</f>
        <v>216</v>
      </c>
      <c r="G44" s="3"/>
      <c r="H44" s="3"/>
      <c r="I44" s="9">
        <f>SUM(I40,I42)</f>
        <v>360</v>
      </c>
      <c r="J44" s="3"/>
      <c r="K44" s="3"/>
      <c r="L44" s="9">
        <f>SUM(L40,L42)</f>
        <v>360</v>
      </c>
      <c r="M44" s="3"/>
      <c r="N44" s="3"/>
      <c r="O44" s="9">
        <f>SUM(O40,O42)</f>
        <v>868</v>
      </c>
      <c r="P44" s="138"/>
    </row>
    <row r="45" spans="1:16" x14ac:dyDescent="0.3">
      <c r="A45" s="142"/>
      <c r="B45" s="76" t="s">
        <v>297</v>
      </c>
      <c r="C45" s="3">
        <v>0</v>
      </c>
      <c r="D45" s="8"/>
      <c r="E45" s="3"/>
      <c r="F45" s="9"/>
      <c r="G45" s="3">
        <v>180</v>
      </c>
      <c r="H45" s="3"/>
      <c r="I45" s="9"/>
      <c r="J45" s="3">
        <v>180</v>
      </c>
      <c r="K45" s="3"/>
      <c r="L45" s="9"/>
      <c r="M45" s="3"/>
      <c r="N45" s="3"/>
      <c r="O45" s="9"/>
      <c r="P45" s="138"/>
    </row>
    <row r="46" spans="1:16" x14ac:dyDescent="0.3">
      <c r="A46" s="142"/>
      <c r="B46" s="76" t="s">
        <v>298</v>
      </c>
      <c r="C46" s="3"/>
      <c r="D46" s="8"/>
      <c r="E46" s="3"/>
      <c r="F46" s="9"/>
      <c r="G46" s="3">
        <v>108</v>
      </c>
      <c r="H46" s="3"/>
      <c r="I46" s="9"/>
      <c r="J46" s="3"/>
      <c r="K46" s="3"/>
      <c r="L46" s="9"/>
      <c r="M46" s="3"/>
      <c r="N46" s="3"/>
      <c r="O46" s="9"/>
      <c r="P46" s="138"/>
    </row>
    <row r="47" spans="1:16" x14ac:dyDescent="0.3">
      <c r="A47" s="142"/>
      <c r="B47" s="76" t="s">
        <v>299</v>
      </c>
      <c r="C47" s="3"/>
      <c r="D47" s="8"/>
      <c r="E47" s="3"/>
      <c r="F47" s="9"/>
      <c r="G47" s="3">
        <v>72</v>
      </c>
      <c r="H47" s="3"/>
      <c r="I47" s="9"/>
      <c r="J47" s="3">
        <v>72</v>
      </c>
      <c r="K47" s="3"/>
      <c r="L47" s="9"/>
      <c r="M47" s="3"/>
      <c r="N47" s="3"/>
      <c r="O47" s="9"/>
      <c r="P47" s="138"/>
    </row>
    <row r="48" spans="1:16" ht="26.4" x14ac:dyDescent="0.3">
      <c r="A48" s="142"/>
      <c r="B48" s="76" t="s">
        <v>300</v>
      </c>
      <c r="C48" s="3"/>
      <c r="D48" s="8"/>
      <c r="E48" s="3"/>
      <c r="F48" s="9"/>
      <c r="G48" s="3"/>
      <c r="H48" s="3"/>
      <c r="I48" s="9"/>
      <c r="J48" s="3">
        <v>108</v>
      </c>
      <c r="K48" s="3"/>
      <c r="L48" s="9"/>
      <c r="M48" s="3">
        <v>310</v>
      </c>
      <c r="N48" s="3"/>
      <c r="O48" s="9"/>
      <c r="P48" s="138"/>
    </row>
    <row r="49" spans="1:16" x14ac:dyDescent="0.3">
      <c r="A49" s="142"/>
      <c r="B49" s="76" t="s">
        <v>301</v>
      </c>
      <c r="C49" s="3"/>
      <c r="D49" s="8"/>
      <c r="E49" s="3"/>
      <c r="F49" s="9"/>
      <c r="G49" s="3"/>
      <c r="H49" s="3"/>
      <c r="I49" s="9"/>
      <c r="J49" s="3"/>
      <c r="K49" s="3"/>
      <c r="L49" s="9"/>
      <c r="M49" s="3">
        <v>372</v>
      </c>
      <c r="N49" s="3"/>
      <c r="O49" s="9"/>
      <c r="P49" s="138"/>
    </row>
    <row r="50" spans="1:16" ht="15" thickBot="1" x14ac:dyDescent="0.35">
      <c r="A50" s="142"/>
      <c r="B50" s="76" t="s">
        <v>302</v>
      </c>
      <c r="C50" s="3">
        <v>0</v>
      </c>
      <c r="D50" s="9"/>
      <c r="E50" s="3"/>
      <c r="F50" s="9"/>
      <c r="G50" s="3"/>
      <c r="H50" s="3"/>
      <c r="I50" s="9"/>
      <c r="J50" s="3"/>
      <c r="K50" s="3"/>
      <c r="L50" s="9"/>
      <c r="M50" s="3">
        <v>124</v>
      </c>
      <c r="N50" s="3"/>
      <c r="O50" s="9"/>
      <c r="P50" s="138"/>
    </row>
    <row r="51" spans="1:16" ht="15.6" thickTop="1" thickBot="1" x14ac:dyDescent="0.35">
      <c r="A51" s="142"/>
      <c r="B51" s="78"/>
      <c r="C51" s="77">
        <v>0</v>
      </c>
      <c r="D51" s="79"/>
      <c r="E51" s="6">
        <v>0</v>
      </c>
      <c r="F51" s="10"/>
      <c r="G51" s="6">
        <v>0</v>
      </c>
      <c r="H51" s="6">
        <v>0</v>
      </c>
      <c r="I51" s="10"/>
      <c r="J51" s="6">
        <v>0</v>
      </c>
      <c r="K51" s="6">
        <v>0</v>
      </c>
      <c r="L51" s="10"/>
      <c r="M51" s="6"/>
      <c r="N51" s="6"/>
      <c r="O51" s="10"/>
      <c r="P51" s="138"/>
    </row>
    <row r="52" spans="1:16" ht="15" thickTop="1" x14ac:dyDescent="0.3">
      <c r="C52" s="137">
        <f>SUM(C3:C51)</f>
        <v>252</v>
      </c>
      <c r="E52" s="137">
        <f>SUM(E3:E51)</f>
        <v>324</v>
      </c>
      <c r="G52" s="3">
        <f>SUM(G3:G51)</f>
        <v>504</v>
      </c>
      <c r="H52" s="3">
        <f>SUM(H3:H51)</f>
        <v>0</v>
      </c>
      <c r="J52" s="3">
        <f>SUM(J3:J51)</f>
        <v>504</v>
      </c>
      <c r="K52" s="3">
        <f>SUM(K3:K51)</f>
        <v>0</v>
      </c>
      <c r="M52" s="1">
        <f>SUM(M3:M51)</f>
        <v>868</v>
      </c>
      <c r="N52" s="1">
        <f>SUM(N3:N51)</f>
        <v>0</v>
      </c>
      <c r="P52" s="56">
        <f>SUM(P3:P51)</f>
        <v>2452</v>
      </c>
    </row>
    <row r="53" spans="1:16" x14ac:dyDescent="0.3">
      <c r="C53" s="138"/>
      <c r="E53" s="138"/>
      <c r="G53" s="139">
        <f>SUM(G52:H52)</f>
        <v>504</v>
      </c>
      <c r="H53" s="140"/>
      <c r="J53" s="139">
        <f>SUM(J52:K52)</f>
        <v>504</v>
      </c>
      <c r="K53" s="140"/>
      <c r="M53" s="138">
        <f>SUM(M52:N52)</f>
        <v>868</v>
      </c>
      <c r="N53" s="138"/>
    </row>
  </sheetData>
  <mergeCells count="25">
    <mergeCell ref="A27:A32"/>
    <mergeCell ref="P27:P32"/>
    <mergeCell ref="A33:A38"/>
    <mergeCell ref="P33:P38"/>
    <mergeCell ref="A39:A51"/>
    <mergeCell ref="P39:P51"/>
    <mergeCell ref="E1:F1"/>
    <mergeCell ref="J1:L1"/>
    <mergeCell ref="P1:P2"/>
    <mergeCell ref="A3:A8"/>
    <mergeCell ref="P3:P8"/>
    <mergeCell ref="A9:A14"/>
    <mergeCell ref="P9:P14"/>
    <mergeCell ref="A15:A20"/>
    <mergeCell ref="P15:P20"/>
    <mergeCell ref="C1:D1"/>
    <mergeCell ref="G1:I1"/>
    <mergeCell ref="M1:O1"/>
    <mergeCell ref="A21:A26"/>
    <mergeCell ref="P21:P26"/>
    <mergeCell ref="C52:C53"/>
    <mergeCell ref="G53:H53"/>
    <mergeCell ref="J53:K53"/>
    <mergeCell ref="M53:N53"/>
    <mergeCell ref="E52:E53"/>
  </mergeCells>
  <conditionalFormatting sqref="E3:E14 A3:C14"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{D0AA2B2C-82A7-469B-823F-8EBE60EC7073}</x14:id>
        </ext>
      </extLst>
    </cfRule>
  </conditionalFormatting>
  <conditionalFormatting sqref="D3:D14">
    <cfRule type="dataBar" priority="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{1A4D3129-5CB5-4F21-8366-9A564CD7A446}</x14:id>
        </ext>
      </extLst>
    </cfRule>
  </conditionalFormatting>
  <conditionalFormatting sqref="D21:D26">
    <cfRule type="dataBar" priority="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{A592F622-0057-4358-92EB-CA50D3ABCA58}</x14:id>
        </ext>
      </extLst>
    </cfRule>
  </conditionalFormatting>
  <conditionalFormatting sqref="A22:B26 A21"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{277AED3E-7612-4FA3-911B-9A181B1C1222}</x14:id>
        </ext>
      </extLst>
    </cfRule>
  </conditionalFormatting>
  <conditionalFormatting sqref="O21:O26">
    <cfRule type="dataBar" priority="9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{8FFE81DC-8C75-4F74-9B39-AB256F0EC3C7}</x14:id>
        </ext>
      </extLst>
    </cfRule>
  </conditionalFormatting>
  <conditionalFormatting sqref="I21:I26"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{83EAD405-6F67-4B3D-984A-621BA6638A0F}</x14:id>
        </ext>
      </extLst>
    </cfRule>
  </conditionalFormatting>
  <conditionalFormatting sqref="F21:F26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{D9F0C921-497C-4B7F-8995-74101598548E}</x14:id>
        </ext>
      </extLst>
    </cfRule>
  </conditionalFormatting>
  <conditionalFormatting sqref="L21:L26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{50D7AA38-2B4A-4D23-85C1-ED7D1079C382}</x14:id>
        </ext>
      </extLst>
    </cfRule>
  </conditionalFormatting>
  <conditionalFormatting sqref="C21:C26"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{183749FF-E3A1-4A68-AAD9-F8ECD8929345}</x14:id>
        </ext>
      </extLst>
    </cfRule>
  </conditionalFormatting>
  <conditionalFormatting sqref="E21:E26"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{8C7C4338-E752-4764-9933-C09E1FEEC805}</x14:id>
        </ext>
      </extLst>
    </cfRule>
  </conditionalFormatting>
  <conditionalFormatting sqref="G21:G26"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{283A95AB-68BD-43F6-AFBA-991E009ACC13}</x14:id>
        </ext>
      </extLst>
    </cfRule>
  </conditionalFormatting>
  <conditionalFormatting sqref="H21:H26"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{F40AA8CF-CA2E-4FCF-9DC9-F3A452424BD0}</x14:id>
        </ext>
      </extLst>
    </cfRule>
  </conditionalFormatting>
  <conditionalFormatting sqref="J21:J26"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{BE3D841A-799E-4F2B-8A89-89A98C395D82}</x14:id>
        </ext>
      </extLst>
    </cfRule>
  </conditionalFormatting>
  <conditionalFormatting sqref="K21:K26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{2765ED3E-271C-497C-8CD2-80AE431DA7EB}</x14:id>
        </ext>
      </extLst>
    </cfRule>
  </conditionalFormatting>
  <conditionalFormatting sqref="M21:M26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{87BBCE2E-002C-4865-B7F9-097B94DD739B}</x14:id>
        </ext>
      </extLst>
    </cfRule>
  </conditionalFormatting>
  <conditionalFormatting sqref="N21:N26"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{C8585293-4CEE-481D-838C-93B0E57570F9}</x14:id>
        </ext>
      </extLst>
    </cfRule>
  </conditionalFormatting>
  <conditionalFormatting sqref="D27:D32">
    <cfRule type="dataBar" priority="7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{19F71BD6-9C33-45B3-93C2-8CBE001C473F}</x14:id>
        </ext>
      </extLst>
    </cfRule>
  </conditionalFormatting>
  <conditionalFormatting sqref="A28:B32 A27"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{7C2B41EC-BABB-4B1D-9717-EE91192A2F67}</x14:id>
        </ext>
      </extLst>
    </cfRule>
  </conditionalFormatting>
  <conditionalFormatting sqref="O27:O32">
    <cfRule type="dataBar" priority="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{4C3723CF-6652-4B12-9D75-468136E69D49}</x14:id>
        </ext>
      </extLst>
    </cfRule>
  </conditionalFormatting>
  <conditionalFormatting sqref="I27:I32"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{DF6967A1-37E9-4C60-BAA8-0FB1932F5C4E}</x14:id>
        </ext>
      </extLst>
    </cfRule>
  </conditionalFormatting>
  <conditionalFormatting sqref="F27:F32">
    <cfRule type="dataBar" priority="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{D49994DC-0B7E-40F9-B2D3-1A2355AEE9B4}</x14:id>
        </ext>
      </extLst>
    </cfRule>
  </conditionalFormatting>
  <conditionalFormatting sqref="L27:L32">
    <cfRule type="dataBar" priority="7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{BC648710-59FC-48B2-8718-3EC1E1C53E7B}</x14:id>
        </ext>
      </extLst>
    </cfRule>
  </conditionalFormatting>
  <conditionalFormatting sqref="C27:C32">
    <cfRule type="dataBar" priority="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{0A8625D1-78EC-4965-9BD7-DAB04B3708B5}</x14:id>
        </ext>
      </extLst>
    </cfRule>
  </conditionalFormatting>
  <conditionalFormatting sqref="E27:E32">
    <cfRule type="dataBar" priority="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{BAEF019B-0873-41C0-9A7D-F9C8B4AB594E}</x14:id>
        </ext>
      </extLst>
    </cfRule>
  </conditionalFormatting>
  <conditionalFormatting sqref="G27:G32">
    <cfRule type="dataBar" priority="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{92F53F8D-0E6A-46C3-9A25-B2CEE379E38D}</x14:id>
        </ext>
      </extLst>
    </cfRule>
  </conditionalFormatting>
  <conditionalFormatting sqref="H27:H32">
    <cfRule type="dataBar" priority="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{6BC6710D-BB45-437C-AD6C-E17EE506AB8A}</x14:id>
        </ext>
      </extLst>
    </cfRule>
  </conditionalFormatting>
  <conditionalFormatting sqref="J27:J32">
    <cfRule type="dataBar" priority="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{DA816402-52D0-4F44-94BA-E0FB60E6BB3E}</x14:id>
        </ext>
      </extLst>
    </cfRule>
  </conditionalFormatting>
  <conditionalFormatting sqref="K27:K32">
    <cfRule type="dataBar" priority="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{DE8F6EED-DD40-47AB-9B8D-0A55C58BA594}</x14:id>
        </ext>
      </extLst>
    </cfRule>
  </conditionalFormatting>
  <conditionalFormatting sqref="M27:M32">
    <cfRule type="dataBar" priority="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{66018F3D-896A-4156-8907-128389F3CCC7}</x14:id>
        </ext>
      </extLst>
    </cfRule>
  </conditionalFormatting>
  <conditionalFormatting sqref="N27:N32">
    <cfRule type="dataBar" priority="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{88429275-DD54-4BE0-B447-B9B849C7A54E}</x14:id>
        </ext>
      </extLst>
    </cfRule>
  </conditionalFormatting>
  <conditionalFormatting sqref="D33:D38">
    <cfRule type="dataBar" priority="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{BAEF6134-62D4-4C52-8D97-2C6262E748F2}</x14:id>
        </ext>
      </extLst>
    </cfRule>
  </conditionalFormatting>
  <conditionalFormatting sqref="A34:B38 A33">
    <cfRule type="dataBar" priority="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{9B259C05-E1D2-4D39-AD6D-7B72E4C525C0}</x14:id>
        </ext>
      </extLst>
    </cfRule>
  </conditionalFormatting>
  <conditionalFormatting sqref="O33:O38">
    <cfRule type="dataBar" priority="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{F449ACAE-0E37-4E00-9CD4-CEF56B300C75}</x14:id>
        </ext>
      </extLst>
    </cfRule>
  </conditionalFormatting>
  <conditionalFormatting sqref="I33:I38">
    <cfRule type="dataBar" priority="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{79CA2D1B-B22C-47ED-A5F4-561BCD09809C}</x14:id>
        </ext>
      </extLst>
    </cfRule>
  </conditionalFormatting>
  <conditionalFormatting sqref="F33:F38">
    <cfRule type="dataBar" priority="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{90359D13-A4EF-47F7-AF6B-C6599484510B}</x14:id>
        </ext>
      </extLst>
    </cfRule>
  </conditionalFormatting>
  <conditionalFormatting sqref="L33:L38"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{2045C4D6-AEC4-44BF-AFCE-D20183F01D78}</x14:id>
        </ext>
      </extLst>
    </cfRule>
  </conditionalFormatting>
  <conditionalFormatting sqref="C33:C38">
    <cfRule type="dataBar" priority="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{0B7C287B-FF3B-435A-AA13-C57641D53AA4}</x14:id>
        </ext>
      </extLst>
    </cfRule>
  </conditionalFormatting>
  <conditionalFormatting sqref="E33:E38">
    <cfRule type="dataBar" priority="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{DFAD9BB2-E255-4775-AD0C-D4211B72EC64}</x14:id>
        </ext>
      </extLst>
    </cfRule>
  </conditionalFormatting>
  <conditionalFormatting sqref="G33:G38">
    <cfRule type="dataBar" priority="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{F6DEAE55-F696-4113-A68B-0A553707CC08}</x14:id>
        </ext>
      </extLst>
    </cfRule>
  </conditionalFormatting>
  <conditionalFormatting sqref="H33:H38">
    <cfRule type="dataBar" priority="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{2F1BCD00-BFCB-4EAC-9AFD-745B21AA39EB}</x14:id>
        </ext>
      </extLst>
    </cfRule>
  </conditionalFormatting>
  <conditionalFormatting sqref="J33:J38"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{18F54DD3-516A-4285-9D11-FF2247E6394C}</x14:id>
        </ext>
      </extLst>
    </cfRule>
  </conditionalFormatting>
  <conditionalFormatting sqref="K33:K38">
    <cfRule type="dataBar" priority="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{B56CD5D6-17FE-44E3-A4BC-029FFBA335E8}</x14:id>
        </ext>
      </extLst>
    </cfRule>
  </conditionalFormatting>
  <conditionalFormatting sqref="M33:M38">
    <cfRule type="dataBar" priority="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{E2BB8D4F-8470-4A71-A4F4-C870AF5C37F6}</x14:id>
        </ext>
      </extLst>
    </cfRule>
  </conditionalFormatting>
  <conditionalFormatting sqref="N33:N38"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{9E43D8DB-3DA5-4976-B003-A9A215167727}</x14:id>
        </ext>
      </extLst>
    </cfRule>
  </conditionalFormatting>
  <conditionalFormatting sqref="B21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{B3428F70-5AA0-47EB-AF14-7F35041AC885}</x14:id>
        </ext>
      </extLst>
    </cfRule>
  </conditionalFormatting>
  <conditionalFormatting sqref="B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{4ECF6C97-BCCE-47D2-9A3B-250A5B4B8CCF}</x14:id>
        </ext>
      </extLst>
    </cfRule>
  </conditionalFormatting>
  <conditionalFormatting sqref="B33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{2D11C56C-1748-4963-9E74-6FF488DD6289}</x14:id>
        </ext>
      </extLst>
    </cfRule>
  </conditionalFormatting>
  <conditionalFormatting sqref="F41:F44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{6F433544-0AC6-443C-B2CA-32706E6928BC}</x14:id>
        </ext>
      </extLst>
    </cfRule>
  </conditionalFormatting>
  <conditionalFormatting sqref="I41:I4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{8B3AE515-0FEA-4A19-844D-99EF788699BE}</x14:id>
        </ext>
      </extLst>
    </cfRule>
  </conditionalFormatting>
  <conditionalFormatting sqref="L43:L44 L4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{9C8640C8-6E9C-49A0-8A97-8C808804A57B}</x14:id>
        </ext>
      </extLst>
    </cfRule>
  </conditionalFormatting>
  <conditionalFormatting sqref="O43:O44 O4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{95C57C8A-973D-48AF-ABC0-B832E6A2BF3B}</x14:id>
        </ext>
      </extLst>
    </cfRule>
  </conditionalFormatting>
  <conditionalFormatting sqref="L4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{E05C4B68-B809-4EB6-BC69-0DEE5E330CB8}</x14:id>
        </ext>
      </extLst>
    </cfRule>
  </conditionalFormatting>
  <conditionalFormatting sqref="O4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{E2F50426-B4EC-46D5-825C-2EA7E75E3D31}</x14:id>
        </ext>
      </extLst>
    </cfRule>
  </conditionalFormatting>
  <conditionalFormatting sqref="D39:D50 D15:D20">
    <cfRule type="dataBar" priority="2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{B74C8ECB-7DBE-40F4-86A3-F7F779E3DEB7}</x14:id>
        </ext>
      </extLst>
    </cfRule>
  </conditionalFormatting>
  <conditionalFormatting sqref="A39:B51 P3:P51 A15:B20">
    <cfRule type="dataBar" priority="3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{E53409E8-C1D8-41F8-BC75-46A3E9B4735C}</x14:id>
        </ext>
      </extLst>
    </cfRule>
  </conditionalFormatting>
  <conditionalFormatting sqref="O39:O40 O3:O20 O45:O51">
    <cfRule type="dataBar" priority="3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{4F1B477A-AFEC-4267-B96A-C6FDAC92166F}</x14:id>
        </ext>
      </extLst>
    </cfRule>
  </conditionalFormatting>
  <conditionalFormatting sqref="I39:I40 I3:I20 I45:I51">
    <cfRule type="dataBar" priority="3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{CB36C641-3F89-4179-A78E-4FCA6A99950D}</x14:id>
        </ext>
      </extLst>
    </cfRule>
  </conditionalFormatting>
  <conditionalFormatting sqref="F39:F40 F3:F20 F45:F51">
    <cfRule type="dataBar" priority="34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{B1FB307F-6F5E-47B7-BFCA-2DEEFB7890A7}</x14:id>
        </ext>
      </extLst>
    </cfRule>
  </conditionalFormatting>
  <conditionalFormatting sqref="L39:L40 L3:L20 L45:L51">
    <cfRule type="dataBar" priority="3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{A75D8488-9312-401D-B584-EA8FA53A4CA9}</x14:id>
        </ext>
      </extLst>
    </cfRule>
  </conditionalFormatting>
  <conditionalFormatting sqref="C39:C51 C15:C20">
    <cfRule type="dataBar" priority="3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{6C4E6A56-DB57-432E-8B57-0C7E2EDB2F2D}</x14:id>
        </ext>
      </extLst>
    </cfRule>
  </conditionalFormatting>
  <conditionalFormatting sqref="E39:E51 E15:E20">
    <cfRule type="dataBar" priority="3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{19589E09-58CF-4ABC-BB05-4B011119DA7B}</x14:id>
        </ext>
      </extLst>
    </cfRule>
  </conditionalFormatting>
  <conditionalFormatting sqref="G39:G51 G3:G20">
    <cfRule type="dataBar" priority="3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{54E8DFEA-733B-4719-9A75-88B5FC1D7E4B}</x14:id>
        </ext>
      </extLst>
    </cfRule>
  </conditionalFormatting>
  <conditionalFormatting sqref="H39:H51 H3:H20">
    <cfRule type="dataBar" priority="3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{C1EF4A6E-73BF-40F8-9DEB-D851856D80EA}</x14:id>
        </ext>
      </extLst>
    </cfRule>
  </conditionalFormatting>
  <conditionalFormatting sqref="J39:J51 J3:J20">
    <cfRule type="dataBar" priority="3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{FAC30A38-3125-4670-9418-4C1E3836E1EE}</x14:id>
        </ext>
      </extLst>
    </cfRule>
  </conditionalFormatting>
  <conditionalFormatting sqref="K39:K51 K3:K20">
    <cfRule type="dataBar" priority="3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{13D34C6A-D6F1-4451-B2B1-AEBDFCBDA885}</x14:id>
        </ext>
      </extLst>
    </cfRule>
  </conditionalFormatting>
  <conditionalFormatting sqref="M39:M51 M3:M20">
    <cfRule type="dataBar" priority="3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{F91F6A4D-1039-49F6-830C-6F9F3436117C}</x14:id>
        </ext>
      </extLst>
    </cfRule>
  </conditionalFormatting>
  <conditionalFormatting sqref="N39:N51 N3:N20">
    <cfRule type="dataBar" priority="36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{DA5660B0-7A9E-4179-A004-A433BE0CF438}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AA2B2C-82A7-469B-823F-8EBE60EC70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E3:E14 A3:C14</xm:sqref>
        </x14:conditionalFormatting>
        <x14:conditionalFormatting xmlns:xm="http://schemas.microsoft.com/office/excel/2006/main">
          <x14:cfRule type="dataBar" id="{1A4D3129-5CB5-4F21-8366-9A564CD7A4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D3:D14</xm:sqref>
        </x14:conditionalFormatting>
        <x14:conditionalFormatting xmlns:xm="http://schemas.microsoft.com/office/excel/2006/main">
          <x14:cfRule type="dataBar" id="{A592F622-0057-4358-92EB-CA50D3ABC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D21:D26</xm:sqref>
        </x14:conditionalFormatting>
        <x14:conditionalFormatting xmlns:xm="http://schemas.microsoft.com/office/excel/2006/main">
          <x14:cfRule type="dataBar" id="{277AED3E-7612-4FA3-911B-9A181B1C12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A22:B26 A21</xm:sqref>
        </x14:conditionalFormatting>
        <x14:conditionalFormatting xmlns:xm="http://schemas.microsoft.com/office/excel/2006/main">
          <x14:cfRule type="dataBar" id="{8FFE81DC-8C75-4F74-9B39-AB256F0EC3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O21:O26</xm:sqref>
        </x14:conditionalFormatting>
        <x14:conditionalFormatting xmlns:xm="http://schemas.microsoft.com/office/excel/2006/main">
          <x14:cfRule type="dataBar" id="{83EAD405-6F67-4B3D-984A-621BA6638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I21:I26</xm:sqref>
        </x14:conditionalFormatting>
        <x14:conditionalFormatting xmlns:xm="http://schemas.microsoft.com/office/excel/2006/main">
          <x14:cfRule type="dataBar" id="{D9F0C921-497C-4B7F-8995-7410159854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F21:F26</xm:sqref>
        </x14:conditionalFormatting>
        <x14:conditionalFormatting xmlns:xm="http://schemas.microsoft.com/office/excel/2006/main">
          <x14:cfRule type="dataBar" id="{50D7AA38-2B4A-4D23-85C1-ED7D1079C3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L21:L26</xm:sqref>
        </x14:conditionalFormatting>
        <x14:conditionalFormatting xmlns:xm="http://schemas.microsoft.com/office/excel/2006/main">
          <x14:cfRule type="dataBar" id="{183749FF-E3A1-4A68-AAD9-F8ECD8929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C21:C26</xm:sqref>
        </x14:conditionalFormatting>
        <x14:conditionalFormatting xmlns:xm="http://schemas.microsoft.com/office/excel/2006/main">
          <x14:cfRule type="dataBar" id="{8C7C4338-E752-4764-9933-C09E1FEE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E21:E26</xm:sqref>
        </x14:conditionalFormatting>
        <x14:conditionalFormatting xmlns:xm="http://schemas.microsoft.com/office/excel/2006/main">
          <x14:cfRule type="dataBar" id="{283A95AB-68BD-43F6-AFBA-991E009ACC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G21:G26</xm:sqref>
        </x14:conditionalFormatting>
        <x14:conditionalFormatting xmlns:xm="http://schemas.microsoft.com/office/excel/2006/main">
          <x14:cfRule type="dataBar" id="{F40AA8CF-CA2E-4FCF-9DC9-F3A452424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H21:H26</xm:sqref>
        </x14:conditionalFormatting>
        <x14:conditionalFormatting xmlns:xm="http://schemas.microsoft.com/office/excel/2006/main">
          <x14:cfRule type="dataBar" id="{BE3D841A-799E-4F2B-8A89-89A98C395D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J21:J26</xm:sqref>
        </x14:conditionalFormatting>
        <x14:conditionalFormatting xmlns:xm="http://schemas.microsoft.com/office/excel/2006/main">
          <x14:cfRule type="dataBar" id="{2765ED3E-271C-497C-8CD2-80AE431DA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K21:K26</xm:sqref>
        </x14:conditionalFormatting>
        <x14:conditionalFormatting xmlns:xm="http://schemas.microsoft.com/office/excel/2006/main">
          <x14:cfRule type="dataBar" id="{87BBCE2E-002C-4865-B7F9-097B94DD7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M21:M26</xm:sqref>
        </x14:conditionalFormatting>
        <x14:conditionalFormatting xmlns:xm="http://schemas.microsoft.com/office/excel/2006/main">
          <x14:cfRule type="dataBar" id="{C8585293-4CEE-481D-838C-93B0E5757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N21:N26</xm:sqref>
        </x14:conditionalFormatting>
        <x14:conditionalFormatting xmlns:xm="http://schemas.microsoft.com/office/excel/2006/main">
          <x14:cfRule type="dataBar" id="{19F71BD6-9C33-45B3-93C2-8CBE001C47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D27:D32</xm:sqref>
        </x14:conditionalFormatting>
        <x14:conditionalFormatting xmlns:xm="http://schemas.microsoft.com/office/excel/2006/main">
          <x14:cfRule type="dataBar" id="{7C2B41EC-BABB-4B1D-9717-EE91192A2F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A28:B32 A27</xm:sqref>
        </x14:conditionalFormatting>
        <x14:conditionalFormatting xmlns:xm="http://schemas.microsoft.com/office/excel/2006/main">
          <x14:cfRule type="dataBar" id="{4C3723CF-6652-4B12-9D75-468136E69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O27:O32</xm:sqref>
        </x14:conditionalFormatting>
        <x14:conditionalFormatting xmlns:xm="http://schemas.microsoft.com/office/excel/2006/main">
          <x14:cfRule type="dataBar" id="{DF6967A1-37E9-4C60-BAA8-0FB1932F5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I27:I32</xm:sqref>
        </x14:conditionalFormatting>
        <x14:conditionalFormatting xmlns:xm="http://schemas.microsoft.com/office/excel/2006/main">
          <x14:cfRule type="dataBar" id="{D49994DC-0B7E-40F9-B2D3-1A2355AEE9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F27:F32</xm:sqref>
        </x14:conditionalFormatting>
        <x14:conditionalFormatting xmlns:xm="http://schemas.microsoft.com/office/excel/2006/main">
          <x14:cfRule type="dataBar" id="{BC648710-59FC-48B2-8718-3EC1E1C53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L27:L32</xm:sqref>
        </x14:conditionalFormatting>
        <x14:conditionalFormatting xmlns:xm="http://schemas.microsoft.com/office/excel/2006/main">
          <x14:cfRule type="dataBar" id="{0A8625D1-78EC-4965-9BD7-DAB04B3708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C27:C32</xm:sqref>
        </x14:conditionalFormatting>
        <x14:conditionalFormatting xmlns:xm="http://schemas.microsoft.com/office/excel/2006/main">
          <x14:cfRule type="dataBar" id="{BAEF019B-0873-41C0-9A7D-F9C8B4AB59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E27:E32</xm:sqref>
        </x14:conditionalFormatting>
        <x14:conditionalFormatting xmlns:xm="http://schemas.microsoft.com/office/excel/2006/main">
          <x14:cfRule type="dataBar" id="{92F53F8D-0E6A-46C3-9A25-B2CEE379E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G27:G32</xm:sqref>
        </x14:conditionalFormatting>
        <x14:conditionalFormatting xmlns:xm="http://schemas.microsoft.com/office/excel/2006/main">
          <x14:cfRule type="dataBar" id="{6BC6710D-BB45-437C-AD6C-E17EE506AB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H27:H32</xm:sqref>
        </x14:conditionalFormatting>
        <x14:conditionalFormatting xmlns:xm="http://schemas.microsoft.com/office/excel/2006/main">
          <x14:cfRule type="dataBar" id="{DA816402-52D0-4F44-94BA-E0FB60E6BB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J27:J32</xm:sqref>
        </x14:conditionalFormatting>
        <x14:conditionalFormatting xmlns:xm="http://schemas.microsoft.com/office/excel/2006/main">
          <x14:cfRule type="dataBar" id="{DE8F6EED-DD40-47AB-9B8D-0A55C58BA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K27:K32</xm:sqref>
        </x14:conditionalFormatting>
        <x14:conditionalFormatting xmlns:xm="http://schemas.microsoft.com/office/excel/2006/main">
          <x14:cfRule type="dataBar" id="{66018F3D-896A-4156-8907-128389F3C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M27:M32</xm:sqref>
        </x14:conditionalFormatting>
        <x14:conditionalFormatting xmlns:xm="http://schemas.microsoft.com/office/excel/2006/main">
          <x14:cfRule type="dataBar" id="{88429275-DD54-4BE0-B447-B9B849C7A5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N27:N32</xm:sqref>
        </x14:conditionalFormatting>
        <x14:conditionalFormatting xmlns:xm="http://schemas.microsoft.com/office/excel/2006/main">
          <x14:cfRule type="dataBar" id="{BAEF6134-62D4-4C52-8D97-2C6262E748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D33:D38</xm:sqref>
        </x14:conditionalFormatting>
        <x14:conditionalFormatting xmlns:xm="http://schemas.microsoft.com/office/excel/2006/main">
          <x14:cfRule type="dataBar" id="{9B259C05-E1D2-4D39-AD6D-7B72E4C52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A34:B38 A33</xm:sqref>
        </x14:conditionalFormatting>
        <x14:conditionalFormatting xmlns:xm="http://schemas.microsoft.com/office/excel/2006/main">
          <x14:cfRule type="dataBar" id="{F449ACAE-0E37-4E00-9CD4-CEF56B30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O33:O38</xm:sqref>
        </x14:conditionalFormatting>
        <x14:conditionalFormatting xmlns:xm="http://schemas.microsoft.com/office/excel/2006/main">
          <x14:cfRule type="dataBar" id="{79CA2D1B-B22C-47ED-A5F4-561BCD098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I33:I38</xm:sqref>
        </x14:conditionalFormatting>
        <x14:conditionalFormatting xmlns:xm="http://schemas.microsoft.com/office/excel/2006/main">
          <x14:cfRule type="dataBar" id="{90359D13-A4EF-47F7-AF6B-C659948451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F33:F38</xm:sqref>
        </x14:conditionalFormatting>
        <x14:conditionalFormatting xmlns:xm="http://schemas.microsoft.com/office/excel/2006/main">
          <x14:cfRule type="dataBar" id="{2045C4D6-AEC4-44BF-AFCE-D20183F01D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L33:L38</xm:sqref>
        </x14:conditionalFormatting>
        <x14:conditionalFormatting xmlns:xm="http://schemas.microsoft.com/office/excel/2006/main">
          <x14:cfRule type="dataBar" id="{0B7C287B-FF3B-435A-AA13-C57641D53A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C33:C38</xm:sqref>
        </x14:conditionalFormatting>
        <x14:conditionalFormatting xmlns:xm="http://schemas.microsoft.com/office/excel/2006/main">
          <x14:cfRule type="dataBar" id="{DFAD9BB2-E255-4775-AD0C-D4211B72EC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E33:E38</xm:sqref>
        </x14:conditionalFormatting>
        <x14:conditionalFormatting xmlns:xm="http://schemas.microsoft.com/office/excel/2006/main">
          <x14:cfRule type="dataBar" id="{F6DEAE55-F696-4113-A68B-0A553707C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G33:G38</xm:sqref>
        </x14:conditionalFormatting>
        <x14:conditionalFormatting xmlns:xm="http://schemas.microsoft.com/office/excel/2006/main">
          <x14:cfRule type="dataBar" id="{2F1BCD00-BFCB-4EAC-9AFD-745B21AA39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H33:H38</xm:sqref>
        </x14:conditionalFormatting>
        <x14:conditionalFormatting xmlns:xm="http://schemas.microsoft.com/office/excel/2006/main">
          <x14:cfRule type="dataBar" id="{18F54DD3-516A-4285-9D11-FF2247E639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J33:J38</xm:sqref>
        </x14:conditionalFormatting>
        <x14:conditionalFormatting xmlns:xm="http://schemas.microsoft.com/office/excel/2006/main">
          <x14:cfRule type="dataBar" id="{B56CD5D6-17FE-44E3-A4BC-029FFBA335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K33:K38</xm:sqref>
        </x14:conditionalFormatting>
        <x14:conditionalFormatting xmlns:xm="http://schemas.microsoft.com/office/excel/2006/main">
          <x14:cfRule type="dataBar" id="{E2BB8D4F-8470-4A71-A4F4-C870AF5C37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M33:M38</xm:sqref>
        </x14:conditionalFormatting>
        <x14:conditionalFormatting xmlns:xm="http://schemas.microsoft.com/office/excel/2006/main">
          <x14:cfRule type="dataBar" id="{9E43D8DB-3DA5-4976-B003-A9A215167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N33:N38</xm:sqref>
        </x14:conditionalFormatting>
        <x14:conditionalFormatting xmlns:xm="http://schemas.microsoft.com/office/excel/2006/main">
          <x14:cfRule type="dataBar" id="{B3428F70-5AA0-47EB-AF14-7F35041AC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4ECF6C97-BCCE-47D2-9A3B-250A5B4B8C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B27</xm:sqref>
        </x14:conditionalFormatting>
        <x14:conditionalFormatting xmlns:xm="http://schemas.microsoft.com/office/excel/2006/main">
          <x14:cfRule type="dataBar" id="{2D11C56C-1748-4963-9E74-6FF488DD62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6F433544-0AC6-443C-B2CA-32706E6928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F41:F44</xm:sqref>
        </x14:conditionalFormatting>
        <x14:conditionalFormatting xmlns:xm="http://schemas.microsoft.com/office/excel/2006/main">
          <x14:cfRule type="dataBar" id="{8B3AE515-0FEA-4A19-844D-99EF788699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I41:I44</xm:sqref>
        </x14:conditionalFormatting>
        <x14:conditionalFormatting xmlns:xm="http://schemas.microsoft.com/office/excel/2006/main">
          <x14:cfRule type="dataBar" id="{9C8640C8-6E9C-49A0-8A97-8C808804A5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L43:L44 L41</xm:sqref>
        </x14:conditionalFormatting>
        <x14:conditionalFormatting xmlns:xm="http://schemas.microsoft.com/office/excel/2006/main">
          <x14:cfRule type="dataBar" id="{95C57C8A-973D-48AF-ABC0-B832E6A2BF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O43:O44 O41</xm:sqref>
        </x14:conditionalFormatting>
        <x14:conditionalFormatting xmlns:xm="http://schemas.microsoft.com/office/excel/2006/main">
          <x14:cfRule type="dataBar" id="{E05C4B68-B809-4EB6-BC69-0DEE5E330C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L42</xm:sqref>
        </x14:conditionalFormatting>
        <x14:conditionalFormatting xmlns:xm="http://schemas.microsoft.com/office/excel/2006/main">
          <x14:cfRule type="dataBar" id="{E2F50426-B4EC-46D5-825C-2EA7E75E3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O42</xm:sqref>
        </x14:conditionalFormatting>
        <x14:conditionalFormatting xmlns:xm="http://schemas.microsoft.com/office/excel/2006/main">
          <x14:cfRule type="dataBar" id="{B74C8ECB-7DBE-40F4-86A3-F7F779E3DE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D39:D50 D15:D20</xm:sqref>
        </x14:conditionalFormatting>
        <x14:conditionalFormatting xmlns:xm="http://schemas.microsoft.com/office/excel/2006/main">
          <x14:cfRule type="dataBar" id="{E53409E8-C1D8-41F8-BC75-46A3E9B47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A39:B51 P3:P51 A15:B20</xm:sqref>
        </x14:conditionalFormatting>
        <x14:conditionalFormatting xmlns:xm="http://schemas.microsoft.com/office/excel/2006/main">
          <x14:cfRule type="dataBar" id="{4F1B477A-AFEC-4267-B96A-C6FDAC9216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O39:O40 O3:O20 O45:O51</xm:sqref>
        </x14:conditionalFormatting>
        <x14:conditionalFormatting xmlns:xm="http://schemas.microsoft.com/office/excel/2006/main">
          <x14:cfRule type="dataBar" id="{CB36C641-3F89-4179-A78E-4FCA6A999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I39:I40 I3:I20 I45:I51</xm:sqref>
        </x14:conditionalFormatting>
        <x14:conditionalFormatting xmlns:xm="http://schemas.microsoft.com/office/excel/2006/main">
          <x14:cfRule type="dataBar" id="{B1FB307F-6F5E-47B7-BFCA-2DEEFB7890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F39:F40 F3:F20 F45:F51</xm:sqref>
        </x14:conditionalFormatting>
        <x14:conditionalFormatting xmlns:xm="http://schemas.microsoft.com/office/excel/2006/main">
          <x14:cfRule type="dataBar" id="{A75D8488-9312-401D-B584-EA8FA53A4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L39:L40 L3:L20 L45:L51</xm:sqref>
        </x14:conditionalFormatting>
        <x14:conditionalFormatting xmlns:xm="http://schemas.microsoft.com/office/excel/2006/main">
          <x14:cfRule type="dataBar" id="{6C4E6A56-DB57-432E-8B57-0C7E2EDB2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C39:C51 C15:C20</xm:sqref>
        </x14:conditionalFormatting>
        <x14:conditionalFormatting xmlns:xm="http://schemas.microsoft.com/office/excel/2006/main">
          <x14:cfRule type="dataBar" id="{19589E09-58CF-4ABC-BB05-4B011119DA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E39:E51 E15:E20</xm:sqref>
        </x14:conditionalFormatting>
        <x14:conditionalFormatting xmlns:xm="http://schemas.microsoft.com/office/excel/2006/main">
          <x14:cfRule type="dataBar" id="{54E8DFEA-733B-4719-9A75-88B5FC1D7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G39:G51 G3:G20</xm:sqref>
        </x14:conditionalFormatting>
        <x14:conditionalFormatting xmlns:xm="http://schemas.microsoft.com/office/excel/2006/main">
          <x14:cfRule type="dataBar" id="{C1EF4A6E-73BF-40F8-9DEB-D851856D8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H39:H51 H3:H20</xm:sqref>
        </x14:conditionalFormatting>
        <x14:conditionalFormatting xmlns:xm="http://schemas.microsoft.com/office/excel/2006/main">
          <x14:cfRule type="dataBar" id="{FAC30A38-3125-4670-9418-4C1E3836E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J39:J51 J3:J20</xm:sqref>
        </x14:conditionalFormatting>
        <x14:conditionalFormatting xmlns:xm="http://schemas.microsoft.com/office/excel/2006/main">
          <x14:cfRule type="dataBar" id="{13D34C6A-D6F1-4451-B2B1-AEBDFCBDA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K39:K51 K3:K20</xm:sqref>
        </x14:conditionalFormatting>
        <x14:conditionalFormatting xmlns:xm="http://schemas.microsoft.com/office/excel/2006/main">
          <x14:cfRule type="dataBar" id="{F91F6A4D-1039-49F6-830C-6F9F34361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M39:M51 M3:M20</xm:sqref>
        </x14:conditionalFormatting>
        <x14:conditionalFormatting xmlns:xm="http://schemas.microsoft.com/office/excel/2006/main">
          <x14:cfRule type="dataBar" id="{DA5660B0-7A9E-4179-A004-A433BE0CF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N39:N51 N3:N20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9B75-C851-4526-BB03-895E77ABE7A9}">
  <sheetPr>
    <tabColor theme="4" tint="0.39997558519241921"/>
    <pageSetUpPr fitToPage="1"/>
  </sheetPr>
  <dimension ref="A1:N42"/>
  <sheetViews>
    <sheetView zoomScale="85" zoomScaleNormal="85" workbookViewId="0">
      <selection activeCell="D50" sqref="D50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161" customWidth="1"/>
  </cols>
  <sheetData>
    <row r="1" spans="1:14" x14ac:dyDescent="0.3">
      <c r="A1" s="13"/>
      <c r="B1" s="149" t="s">
        <v>27</v>
      </c>
      <c r="C1" s="149"/>
      <c r="D1" s="149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50" t="s">
        <v>29</v>
      </c>
      <c r="D2" s="151"/>
      <c r="E2" s="152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35</v>
      </c>
      <c r="D4" s="25" t="s">
        <v>36</v>
      </c>
      <c r="E4" s="26" t="s">
        <v>98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38</v>
      </c>
      <c r="D5" s="28"/>
      <c r="E5" s="28"/>
      <c r="F5" s="28"/>
      <c r="G5" s="28"/>
      <c r="H5" s="29"/>
      <c r="I5" s="153"/>
      <c r="J5" s="153"/>
    </row>
    <row r="6" spans="1:14" ht="28.8" x14ac:dyDescent="0.3">
      <c r="A6" s="13"/>
      <c r="B6" s="30" t="s">
        <v>39</v>
      </c>
      <c r="C6" s="24" t="s">
        <v>98</v>
      </c>
      <c r="D6" s="24" t="s">
        <v>40</v>
      </c>
      <c r="E6" s="24" t="s">
        <v>40</v>
      </c>
      <c r="F6" s="24" t="s">
        <v>40</v>
      </c>
      <c r="G6" s="24" t="s">
        <v>40</v>
      </c>
      <c r="H6" s="29"/>
      <c r="I6" s="153"/>
      <c r="J6" s="153"/>
    </row>
    <row r="7" spans="1:14" s="161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1" customFormat="1" x14ac:dyDescent="0.3">
      <c r="A8" s="13"/>
      <c r="B8" s="31" t="s">
        <v>41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1" customFormat="1" x14ac:dyDescent="0.3">
      <c r="A9" s="13"/>
      <c r="B9" s="13"/>
      <c r="C9" s="32" t="s">
        <v>42</v>
      </c>
      <c r="D9" s="32" t="s">
        <v>43</v>
      </c>
      <c r="E9" s="32" t="s">
        <v>44</v>
      </c>
      <c r="F9" s="32" t="s">
        <v>45</v>
      </c>
      <c r="G9" s="32" t="s">
        <v>46</v>
      </c>
      <c r="H9" s="32" t="s">
        <v>47</v>
      </c>
      <c r="I9" s="32"/>
      <c r="J9" s="13"/>
      <c r="L9"/>
      <c r="M9"/>
      <c r="N9"/>
    </row>
    <row r="10" spans="1:14" s="161" customFormat="1" ht="43.2" x14ac:dyDescent="0.3">
      <c r="A10" s="13"/>
      <c r="B10" s="33" t="s">
        <v>48</v>
      </c>
      <c r="C10" s="34" t="s">
        <v>103</v>
      </c>
      <c r="D10" s="35" t="s">
        <v>104</v>
      </c>
      <c r="E10" s="34"/>
      <c r="F10" s="35"/>
      <c r="G10" s="34"/>
      <c r="H10" s="35"/>
      <c r="I10" s="36"/>
      <c r="J10" s="37"/>
      <c r="L10"/>
      <c r="M10"/>
      <c r="N10"/>
    </row>
    <row r="11" spans="1:14" s="161" customFormat="1" ht="36.6" customHeight="1" x14ac:dyDescent="0.3">
      <c r="A11" s="13"/>
      <c r="B11" s="33" t="s">
        <v>49</v>
      </c>
      <c r="C11" s="34" t="s">
        <v>109</v>
      </c>
      <c r="D11" s="35" t="s">
        <v>110</v>
      </c>
      <c r="E11" s="34"/>
      <c r="F11" s="35"/>
      <c r="G11" s="34"/>
      <c r="H11" s="35"/>
      <c r="I11" s="36"/>
      <c r="J11" s="37"/>
      <c r="L11"/>
      <c r="M11"/>
      <c r="N11"/>
    </row>
    <row r="12" spans="1:14" s="161" customFormat="1" ht="28.8" x14ac:dyDescent="0.3">
      <c r="A12" s="13"/>
      <c r="B12" s="38" t="s">
        <v>50</v>
      </c>
      <c r="C12" s="39" t="s">
        <v>111</v>
      </c>
      <c r="D12" s="40"/>
      <c r="E12" s="39"/>
      <c r="F12" s="40"/>
      <c r="G12" s="39"/>
      <c r="H12" s="40"/>
      <c r="I12" s="41"/>
      <c r="J12" s="42"/>
      <c r="L12"/>
      <c r="M12"/>
      <c r="N12"/>
    </row>
    <row r="13" spans="1:14" s="161" customFormat="1" ht="46.5" customHeight="1" x14ac:dyDescent="0.3">
      <c r="A13" s="13"/>
      <c r="B13" s="38" t="s">
        <v>51</v>
      </c>
      <c r="C13" s="39" t="s">
        <v>112</v>
      </c>
      <c r="D13" s="40" t="s">
        <v>112</v>
      </c>
      <c r="E13" s="39"/>
      <c r="F13" s="40"/>
      <c r="G13" s="39"/>
      <c r="H13" s="40"/>
      <c r="I13" s="41"/>
      <c r="J13" s="42"/>
      <c r="L13"/>
      <c r="M13"/>
      <c r="N13"/>
    </row>
    <row r="14" spans="1:14" s="161" customFormat="1" ht="30" customHeight="1" x14ac:dyDescent="0.3">
      <c r="A14" s="13"/>
      <c r="B14" s="33" t="s">
        <v>52</v>
      </c>
      <c r="C14" s="43">
        <v>15</v>
      </c>
      <c r="D14" s="44">
        <v>15</v>
      </c>
      <c r="E14" s="43">
        <v>0</v>
      </c>
      <c r="F14" s="44">
        <v>0</v>
      </c>
      <c r="G14" s="43">
        <v>0</v>
      </c>
      <c r="H14" s="44">
        <v>0</v>
      </c>
      <c r="I14" s="45">
        <f>SUM(C14:H14)</f>
        <v>30</v>
      </c>
      <c r="J14" s="13"/>
      <c r="L14"/>
      <c r="M14"/>
      <c r="N14"/>
    </row>
    <row r="15" spans="1:14" s="161" customFormat="1" x14ac:dyDescent="0.3">
      <c r="A15"/>
      <c r="B15"/>
      <c r="C15"/>
      <c r="D15"/>
      <c r="E15"/>
      <c r="F15"/>
      <c r="G15"/>
      <c r="H15"/>
      <c r="I15" s="166" t="s">
        <v>113</v>
      </c>
      <c r="J15"/>
      <c r="L15"/>
      <c r="M15"/>
      <c r="N15"/>
    </row>
    <row r="16" spans="1:14" s="161" customFormat="1" x14ac:dyDescent="0.3">
      <c r="A16"/>
      <c r="B16" s="154" t="s">
        <v>54</v>
      </c>
      <c r="C16" s="154"/>
      <c r="D16" s="154"/>
      <c r="E16" s="154"/>
      <c r="F16" s="154"/>
      <c r="G16" s="154"/>
      <c r="H16" s="154"/>
      <c r="I16" s="154"/>
      <c r="J16" s="154"/>
      <c r="L16"/>
      <c r="M16"/>
      <c r="N16"/>
    </row>
    <row r="17" spans="1:14" s="161" customFormat="1" x14ac:dyDescent="0.3">
      <c r="A17"/>
      <c r="B17" s="47"/>
      <c r="C17" s="47" t="s">
        <v>42</v>
      </c>
      <c r="D17" s="47" t="s">
        <v>55</v>
      </c>
      <c r="E17" s="47" t="s">
        <v>44</v>
      </c>
      <c r="F17" s="47" t="s">
        <v>56</v>
      </c>
      <c r="G17" s="47" t="s">
        <v>46</v>
      </c>
      <c r="H17" s="47" t="s">
        <v>47</v>
      </c>
      <c r="I17" s="47"/>
      <c r="J17" s="119"/>
      <c r="L17"/>
      <c r="M17"/>
      <c r="N17"/>
    </row>
    <row r="18" spans="1:14" s="161" customFormat="1" ht="99.9" customHeight="1" x14ac:dyDescent="0.3">
      <c r="A18" s="13"/>
      <c r="B18" s="33" t="s">
        <v>57</v>
      </c>
      <c r="C18" s="34" t="s">
        <v>114</v>
      </c>
      <c r="D18" s="34" t="s">
        <v>115</v>
      </c>
      <c r="E18" s="34"/>
      <c r="F18" s="35"/>
      <c r="G18" s="34"/>
      <c r="H18" s="35"/>
      <c r="I18" s="48"/>
      <c r="J18" s="49"/>
      <c r="L18"/>
      <c r="M18"/>
      <c r="N18"/>
    </row>
    <row r="19" spans="1:14" s="161" customFormat="1" ht="99.9" customHeight="1" x14ac:dyDescent="0.3">
      <c r="A19" s="13"/>
      <c r="B19" s="46" t="s">
        <v>58</v>
      </c>
      <c r="C19" s="50" t="s">
        <v>116</v>
      </c>
      <c r="D19" s="50" t="s">
        <v>116</v>
      </c>
      <c r="E19" s="50"/>
      <c r="F19" s="51"/>
      <c r="G19" s="50"/>
      <c r="H19" s="51"/>
      <c r="I19" s="48"/>
      <c r="J19" s="49"/>
      <c r="L19"/>
      <c r="M19"/>
      <c r="N19"/>
    </row>
    <row r="20" spans="1:14" s="161" customFormat="1" ht="35.25" customHeight="1" x14ac:dyDescent="0.3">
      <c r="A20"/>
      <c r="B20" s="52" t="s">
        <v>53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1" customFormat="1" x14ac:dyDescent="0.3">
      <c r="A22"/>
      <c r="B22" s="148" t="s">
        <v>59</v>
      </c>
      <c r="C22" s="148"/>
      <c r="D22" s="148"/>
      <c r="E22" s="148"/>
      <c r="F22" s="148"/>
      <c r="G22" s="148"/>
      <c r="H22" s="148"/>
      <c r="I22" s="148"/>
      <c r="J22" s="148"/>
      <c r="L22"/>
      <c r="M22"/>
      <c r="N22"/>
    </row>
    <row r="23" spans="1:14" s="161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1" customFormat="1" ht="43.2" x14ac:dyDescent="0.3">
      <c r="A24" s="13"/>
      <c r="B24" s="57" t="s">
        <v>60</v>
      </c>
      <c r="C24" s="57" t="s">
        <v>61</v>
      </c>
      <c r="D24" s="58" t="s">
        <v>62</v>
      </c>
      <c r="E24" s="58" t="s">
        <v>63</v>
      </c>
      <c r="F24" s="58" t="s">
        <v>64</v>
      </c>
      <c r="G24" s="58" t="s">
        <v>65</v>
      </c>
      <c r="H24" s="57" t="s">
        <v>66</v>
      </c>
      <c r="I24" s="59" t="s">
        <v>53</v>
      </c>
      <c r="J24" s="60"/>
      <c r="L24"/>
      <c r="M24"/>
      <c r="N24"/>
    </row>
    <row r="25" spans="1:14" s="161" customFormat="1" ht="55.2" x14ac:dyDescent="0.3">
      <c r="A25" s="13"/>
      <c r="B25" s="61" t="s">
        <v>109</v>
      </c>
      <c r="C25" s="61" t="s">
        <v>117</v>
      </c>
      <c r="D25" s="61" t="s">
        <v>118</v>
      </c>
      <c r="E25" s="61" t="s">
        <v>119</v>
      </c>
      <c r="F25" s="72" t="s">
        <v>120</v>
      </c>
      <c r="G25" s="61" t="s">
        <v>121</v>
      </c>
      <c r="H25" s="61" t="s">
        <v>112</v>
      </c>
      <c r="I25" s="61"/>
      <c r="J25" s="62"/>
      <c r="L25"/>
      <c r="M25"/>
      <c r="N25"/>
    </row>
    <row r="26" spans="1:14" s="161" customFormat="1" ht="55.2" x14ac:dyDescent="0.3">
      <c r="A26" s="13"/>
      <c r="B26" s="61" t="s">
        <v>109</v>
      </c>
      <c r="C26" s="61" t="s">
        <v>122</v>
      </c>
      <c r="D26" s="61" t="s">
        <v>118</v>
      </c>
      <c r="E26" s="61" t="s">
        <v>119</v>
      </c>
      <c r="F26" s="72" t="s">
        <v>120</v>
      </c>
      <c r="G26" s="61" t="s">
        <v>121</v>
      </c>
      <c r="H26" s="61" t="s">
        <v>112</v>
      </c>
      <c r="I26" s="61"/>
      <c r="J26" s="62"/>
      <c r="L26"/>
      <c r="M26"/>
      <c r="N26"/>
    </row>
    <row r="27" spans="1:14" s="161" customFormat="1" ht="69" x14ac:dyDescent="0.3">
      <c r="A27" s="13"/>
      <c r="B27" s="61" t="s">
        <v>110</v>
      </c>
      <c r="C27" s="61" t="s">
        <v>123</v>
      </c>
      <c r="D27" s="61" t="s">
        <v>124</v>
      </c>
      <c r="E27" s="61" t="s">
        <v>125</v>
      </c>
      <c r="F27" s="61" t="s">
        <v>126</v>
      </c>
      <c r="G27" s="61" t="s">
        <v>127</v>
      </c>
      <c r="H27" s="61" t="s">
        <v>112</v>
      </c>
      <c r="I27" s="61"/>
      <c r="J27" s="62"/>
      <c r="L27"/>
      <c r="M27"/>
      <c r="N27"/>
    </row>
    <row r="28" spans="1:14" s="161" customFormat="1" ht="69" x14ac:dyDescent="0.3">
      <c r="A28" s="13"/>
      <c r="B28" s="61" t="s">
        <v>110</v>
      </c>
      <c r="C28" s="61" t="s">
        <v>128</v>
      </c>
      <c r="D28" s="61" t="s">
        <v>124</v>
      </c>
      <c r="E28" s="61" t="s">
        <v>125</v>
      </c>
      <c r="F28" s="61" t="s">
        <v>126</v>
      </c>
      <c r="G28" s="61" t="s">
        <v>127</v>
      </c>
      <c r="H28" s="61" t="s">
        <v>112</v>
      </c>
      <c r="I28" s="61"/>
      <c r="J28" s="62"/>
      <c r="L28"/>
      <c r="M28"/>
      <c r="N28"/>
    </row>
    <row r="29" spans="1:14" s="161" customFormat="1" x14ac:dyDescent="0.3">
      <c r="A29" s="13"/>
      <c r="B29" s="13"/>
      <c r="C29" s="13"/>
      <c r="D29" s="13"/>
      <c r="E29" s="13"/>
      <c r="F29" s="13"/>
      <c r="G29" s="13"/>
      <c r="H29" s="13"/>
      <c r="I29" s="13"/>
      <c r="J29"/>
      <c r="L29"/>
      <c r="M29"/>
      <c r="N29"/>
    </row>
    <row r="30" spans="1:14" s="161" customFormat="1" x14ac:dyDescent="0.3">
      <c r="A30"/>
      <c r="B30" s="148" t="s">
        <v>67</v>
      </c>
      <c r="C30" s="148"/>
      <c r="D30" s="148"/>
      <c r="E30" s="148"/>
      <c r="F30" s="148"/>
      <c r="G30" s="148"/>
      <c r="H30" s="148"/>
      <c r="I30" s="148"/>
      <c r="J30" s="148"/>
      <c r="L30"/>
      <c r="M30"/>
      <c r="N30"/>
    </row>
    <row r="32" spans="1:14" s="161" customFormat="1" ht="28.8" x14ac:dyDescent="0.3">
      <c r="A32" s="13"/>
      <c r="B32" s="57" t="s">
        <v>60</v>
      </c>
      <c r="C32" s="57" t="s">
        <v>61</v>
      </c>
      <c r="D32" s="59" t="s">
        <v>68</v>
      </c>
      <c r="E32" s="158" t="s">
        <v>69</v>
      </c>
      <c r="F32" s="159"/>
      <c r="G32" s="160"/>
      <c r="H32" s="59" t="s">
        <v>70</v>
      </c>
      <c r="I32" s="59" t="s">
        <v>53</v>
      </c>
      <c r="J32"/>
      <c r="L32"/>
      <c r="M32"/>
      <c r="N32"/>
    </row>
    <row r="33" spans="1:14" s="161" customFormat="1" ht="14.4" customHeight="1" x14ac:dyDescent="0.3">
      <c r="A33" s="13"/>
      <c r="B33" s="61" t="s">
        <v>109</v>
      </c>
      <c r="C33" s="61" t="s">
        <v>117</v>
      </c>
      <c r="D33" s="75" t="s">
        <v>129</v>
      </c>
      <c r="E33" s="155" t="s">
        <v>130</v>
      </c>
      <c r="F33" s="156"/>
      <c r="G33" s="157"/>
      <c r="H33" s="64">
        <v>7</v>
      </c>
      <c r="I33" s="65"/>
      <c r="J33"/>
      <c r="L33"/>
      <c r="M33"/>
      <c r="N33"/>
    </row>
    <row r="34" spans="1:14" s="161" customFormat="1" x14ac:dyDescent="0.3">
      <c r="A34" s="13"/>
      <c r="B34" s="61" t="s">
        <v>109</v>
      </c>
      <c r="C34" s="61" t="s">
        <v>122</v>
      </c>
      <c r="D34" s="75" t="s">
        <v>129</v>
      </c>
      <c r="E34" s="167" t="s">
        <v>131</v>
      </c>
      <c r="F34" s="168"/>
      <c r="G34" s="169"/>
      <c r="H34" s="64">
        <v>8</v>
      </c>
      <c r="I34" s="65"/>
      <c r="J34"/>
      <c r="L34"/>
      <c r="M34"/>
      <c r="N34"/>
    </row>
    <row r="35" spans="1:14" s="161" customFormat="1" x14ac:dyDescent="0.3">
      <c r="A35" s="13"/>
      <c r="B35" s="61" t="s">
        <v>110</v>
      </c>
      <c r="C35" s="61" t="s">
        <v>123</v>
      </c>
      <c r="D35" s="75" t="s">
        <v>129</v>
      </c>
      <c r="E35" s="155" t="s">
        <v>132</v>
      </c>
      <c r="F35" s="156"/>
      <c r="G35" s="157"/>
      <c r="H35" s="64">
        <v>4</v>
      </c>
      <c r="I35" s="65"/>
      <c r="J35"/>
      <c r="L35"/>
      <c r="M35"/>
      <c r="N35"/>
    </row>
    <row r="36" spans="1:14" s="161" customFormat="1" x14ac:dyDescent="0.3">
      <c r="A36" s="13"/>
      <c r="B36" s="61" t="s">
        <v>110</v>
      </c>
      <c r="C36" s="61" t="s">
        <v>128</v>
      </c>
      <c r="D36" s="75" t="s">
        <v>129</v>
      </c>
      <c r="E36" s="155" t="s">
        <v>133</v>
      </c>
      <c r="F36" s="156"/>
      <c r="G36" s="157"/>
      <c r="H36" s="64">
        <v>11</v>
      </c>
      <c r="I36" s="65"/>
      <c r="J36"/>
      <c r="L36"/>
      <c r="M36"/>
      <c r="N36"/>
    </row>
    <row r="37" spans="1:14" s="161" customFormat="1" x14ac:dyDescent="0.3">
      <c r="A37" s="13"/>
      <c r="B37" s="63"/>
      <c r="C37" s="63"/>
      <c r="D37" s="75"/>
      <c r="E37" s="116"/>
      <c r="F37" s="117"/>
      <c r="G37" s="118"/>
      <c r="H37" s="64">
        <v>0</v>
      </c>
      <c r="I37" s="65"/>
      <c r="J37"/>
      <c r="L37"/>
      <c r="M37"/>
      <c r="N37"/>
    </row>
    <row r="38" spans="1:14" s="161" customFormat="1" x14ac:dyDescent="0.3">
      <c r="A38" s="13"/>
      <c r="B38" s="63"/>
      <c r="C38" s="63"/>
      <c r="D38" s="75" t="s">
        <v>111</v>
      </c>
      <c r="E38" s="155"/>
      <c r="F38" s="156"/>
      <c r="G38" s="157"/>
      <c r="H38" s="64">
        <v>0</v>
      </c>
      <c r="I38" s="65"/>
      <c r="J38"/>
      <c r="L38"/>
      <c r="M38"/>
      <c r="N38"/>
    </row>
    <row r="39" spans="1:14" ht="30" customHeight="1" x14ac:dyDescent="0.3">
      <c r="A39" s="13"/>
      <c r="B39" s="13"/>
      <c r="C39" s="13"/>
      <c r="D39" s="13"/>
      <c r="E39" s="13"/>
      <c r="F39" s="66"/>
      <c r="G39" s="67" t="s">
        <v>71</v>
      </c>
      <c r="H39" s="68">
        <f>SUM(H33:H38)</f>
        <v>30</v>
      </c>
      <c r="I39" s="13"/>
    </row>
    <row r="40" spans="1:14" ht="30" customHeight="1" x14ac:dyDescent="0.3">
      <c r="A40" s="13"/>
      <c r="B40" s="13"/>
      <c r="C40" s="13"/>
      <c r="D40" s="13"/>
      <c r="E40" s="13"/>
      <c r="F40" s="69"/>
      <c r="G40" s="70" t="s">
        <v>72</v>
      </c>
      <c r="H40" s="71" t="b">
        <f>EXACT(H39,I14)</f>
        <v>1</v>
      </c>
      <c r="I40" s="13"/>
    </row>
    <row r="41" spans="1:14" ht="14.4" customHeight="1" x14ac:dyDescent="0.3">
      <c r="A41" s="13"/>
      <c r="B41" s="13"/>
      <c r="C41" s="13"/>
      <c r="D41" s="32"/>
      <c r="E41" s="32"/>
      <c r="F41" s="13"/>
      <c r="G41" s="73"/>
      <c r="H41" s="74"/>
      <c r="I41" s="13"/>
    </row>
    <row r="42" spans="1:14" x14ac:dyDescent="0.3">
      <c r="I42" s="170"/>
    </row>
  </sheetData>
  <sheetProtection insertRows="0"/>
  <mergeCells count="13">
    <mergeCell ref="E38:G38"/>
    <mergeCell ref="B30:J30"/>
    <mergeCell ref="E32:G32"/>
    <mergeCell ref="E33:G33"/>
    <mergeCell ref="E34:G34"/>
    <mergeCell ref="E35:G35"/>
    <mergeCell ref="E36:G36"/>
    <mergeCell ref="B1:D1"/>
    <mergeCell ref="C2:E2"/>
    <mergeCell ref="I5:I6"/>
    <mergeCell ref="J5:J6"/>
    <mergeCell ref="B16:J16"/>
    <mergeCell ref="B22:J22"/>
  </mergeCells>
  <conditionalFormatting sqref="H40">
    <cfRule type="cellIs" dxfId="17" priority="1" operator="equal">
      <formula>$D$14</formula>
    </cfRule>
    <cfRule type="containsText" dxfId="16" priority="2" operator="containsText" text="HAMIS">
      <formula>NOT(ISERROR(SEARCH("HAMIS",H40)))</formula>
    </cfRule>
    <cfRule type="containsText" dxfId="15" priority="3" operator="containsText" text="IGAZ">
      <formula>NOT(ISERROR(SEARCH("IGAZ",H40)))</formula>
    </cfRule>
  </conditionalFormatting>
  <dataValidations count="2">
    <dataValidation type="decimal" allowBlank="1" showInputMessage="1" showErrorMessage="1" sqref="H33:H38" xr:uid="{141F137C-959D-4F4F-B567-07DD83D9C36B}">
      <formula1>0</formula1>
      <formula2>1000</formula2>
    </dataValidation>
    <dataValidation type="decimal" allowBlank="1" showInputMessage="1" showErrorMessage="1" sqref="H39 C14:I14" xr:uid="{8377F2BB-B5C1-4434-BF70-376F66CC51BB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D48CE23-F091-49D8-AD1A-79057D7895F7}">
          <x14:formula1>
            <xm:f>'D:\2025_26\Intézményi dok\Projettervek\[Műszaki_Informatika_9B_10B_11B_12B_20250921.xlsx]Alapadatok_1'!#REF!</xm:f>
          </x14:formula1>
          <xm:sqref>C2</xm:sqref>
        </x14:dataValidation>
        <x14:dataValidation type="list" allowBlank="1" showInputMessage="1" showErrorMessage="1" xr:uid="{6E8BA6F8-964F-4183-9836-70C53C7B263A}">
          <x14:formula1>
            <xm:f>'D:\2025_26\Intézményi dok\Projettervek\[Műszaki_Informatika_9B_10B_11B_12B_20250921.xlsx]Alapadatok_1'!#REF!</xm:f>
          </x14:formula1>
          <xm:sqref>E4 J3:J4</xm:sqref>
        </x14:dataValidation>
        <x14:dataValidation type="list" allowBlank="1" showInputMessage="1" showErrorMessage="1" xr:uid="{D45569C1-68CA-482E-BA6B-B0B29344F22C}">
          <x14:formula1>
            <xm:f>'D:\2025_26\Intézményi dok\Projettervek\[Műszaki_Informatika_9B_10B_11B_12B_20250921.xlsx]Alapadatok_1'!#REF!</xm:f>
          </x14:formula1>
          <xm:sqref>C4</xm:sqref>
        </x14:dataValidation>
        <x14:dataValidation type="list" allowBlank="1" showInputMessage="1" showErrorMessage="1" xr:uid="{328CF3B3-027A-4C49-B3D9-40D6AFAD83DD}">
          <x14:formula1>
            <xm:f>'D:\2025_26\Intézményi dok\Projettervek\[Műszaki_Informatika_9B_10B_11B_12B_20250921.xlsx]Alapadatok_1'!#REF!</xm:f>
          </x14:formula1>
          <xm:sqref>E3</xm:sqref>
        </x14:dataValidation>
        <x14:dataValidation type="list" allowBlank="1" showInputMessage="1" showErrorMessage="1" xr:uid="{906D7DF2-6665-4E56-877C-A57C68730233}">
          <x14:formula1>
            <xm:f>'D:\2025_26\Intézményi dok\Projettervek\[Műszaki_Informatika_9B_10B_11B_12B_20250921.xlsx]Alapadatok_1'!#REF!</xm:f>
          </x14:formula1>
          <xm:sqref>C3</xm:sqref>
        </x14:dataValidation>
        <x14:dataValidation type="list" allowBlank="1" showInputMessage="1" showErrorMessage="1" xr:uid="{A8BDB281-44ED-4EE0-866A-B313DEB4BAB5}">
          <x14:formula1>
            <xm:f>'D:\2025_26\Intézményi dok\Projettervek\[Műszaki_Informatika_9B_10B_11B_12B_20250921.xlsx]Alapadatok_1'!#REF!</xm:f>
          </x14:formula1>
          <xm:sqref>C6:G6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3C61-4B4E-4D6A-A7FF-65CD41F9CE0F}">
  <sheetPr>
    <tabColor theme="4" tint="0.39997558519241921"/>
    <pageSetUpPr fitToPage="1"/>
  </sheetPr>
  <dimension ref="A1:N59"/>
  <sheetViews>
    <sheetView zoomScale="88" zoomScaleNormal="88" workbookViewId="0">
      <selection activeCell="H67" sqref="H6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161" customWidth="1"/>
  </cols>
  <sheetData>
    <row r="1" spans="1:14" x14ac:dyDescent="0.3">
      <c r="A1" s="13"/>
      <c r="B1" s="149" t="s">
        <v>27</v>
      </c>
      <c r="C1" s="149"/>
      <c r="D1" s="149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50" t="s">
        <v>29</v>
      </c>
      <c r="D2" s="151"/>
      <c r="E2" s="152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35</v>
      </c>
      <c r="D4" s="25" t="s">
        <v>36</v>
      </c>
      <c r="E4" s="26" t="s">
        <v>98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73</v>
      </c>
      <c r="D5" s="28"/>
      <c r="E5" s="28"/>
      <c r="F5" s="28"/>
      <c r="G5" s="28"/>
      <c r="H5" s="29"/>
      <c r="I5" s="153"/>
      <c r="J5" s="153"/>
    </row>
    <row r="6" spans="1:14" ht="28.8" x14ac:dyDescent="0.3">
      <c r="A6" s="13"/>
      <c r="B6" s="30" t="s">
        <v>39</v>
      </c>
      <c r="C6" s="24" t="s">
        <v>98</v>
      </c>
      <c r="D6" s="24" t="s">
        <v>40</v>
      </c>
      <c r="E6" s="24" t="s">
        <v>40</v>
      </c>
      <c r="F6" s="24" t="s">
        <v>40</v>
      </c>
      <c r="G6" s="24" t="s">
        <v>40</v>
      </c>
      <c r="H6" s="29"/>
      <c r="I6" s="153"/>
      <c r="J6" s="153"/>
    </row>
    <row r="7" spans="1:14" s="161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1" customFormat="1" x14ac:dyDescent="0.3">
      <c r="A8" s="13"/>
      <c r="B8" s="31" t="s">
        <v>41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1" customFormat="1" x14ac:dyDescent="0.3">
      <c r="A9" s="13"/>
      <c r="B9" s="13"/>
      <c r="C9" s="32" t="s">
        <v>42</v>
      </c>
      <c r="D9" s="32" t="s">
        <v>43</v>
      </c>
      <c r="E9" s="32" t="s">
        <v>44</v>
      </c>
      <c r="F9" s="32" t="s">
        <v>45</v>
      </c>
      <c r="G9" s="32" t="s">
        <v>46</v>
      </c>
      <c r="H9" s="32" t="s">
        <v>47</v>
      </c>
      <c r="I9" s="32"/>
      <c r="J9" s="13"/>
      <c r="L9"/>
      <c r="M9"/>
      <c r="N9"/>
    </row>
    <row r="10" spans="1:14" s="161" customFormat="1" ht="43.2" x14ac:dyDescent="0.3">
      <c r="A10" s="13"/>
      <c r="B10" s="33" t="s">
        <v>48</v>
      </c>
      <c r="C10" s="34" t="s">
        <v>134</v>
      </c>
      <c r="D10" s="35" t="s">
        <v>106</v>
      </c>
      <c r="E10" s="34" t="s">
        <v>135</v>
      </c>
      <c r="F10" s="35" t="s">
        <v>136</v>
      </c>
      <c r="G10" s="34" t="s">
        <v>137</v>
      </c>
      <c r="H10" s="35" t="s">
        <v>138</v>
      </c>
      <c r="I10" s="36"/>
      <c r="J10" s="37"/>
      <c r="L10"/>
      <c r="M10"/>
      <c r="N10"/>
    </row>
    <row r="11" spans="1:14" s="161" customFormat="1" ht="28.8" x14ac:dyDescent="0.3">
      <c r="A11" s="13"/>
      <c r="B11" s="33" t="s">
        <v>49</v>
      </c>
      <c r="C11" s="34" t="s">
        <v>139</v>
      </c>
      <c r="D11" s="35" t="s">
        <v>140</v>
      </c>
      <c r="E11" s="34" t="s">
        <v>141</v>
      </c>
      <c r="F11" s="35" t="s">
        <v>142</v>
      </c>
      <c r="G11" s="34" t="s">
        <v>143</v>
      </c>
      <c r="H11" s="35" t="s">
        <v>144</v>
      </c>
      <c r="I11" s="36"/>
      <c r="J11" s="37"/>
      <c r="L11"/>
      <c r="M11"/>
      <c r="N11"/>
    </row>
    <row r="12" spans="1:14" s="161" customFormat="1" ht="28.8" x14ac:dyDescent="0.3">
      <c r="A12" s="13"/>
      <c r="B12" s="38" t="s">
        <v>50</v>
      </c>
      <c r="C12" s="39" t="s">
        <v>111</v>
      </c>
      <c r="D12" s="40"/>
      <c r="E12" s="39"/>
      <c r="F12" s="40"/>
      <c r="G12" s="39"/>
      <c r="H12" s="40"/>
      <c r="I12" s="41"/>
      <c r="J12" s="42"/>
      <c r="L12"/>
      <c r="M12"/>
      <c r="N12"/>
    </row>
    <row r="13" spans="1:14" s="161" customFormat="1" ht="46.5" customHeight="1" x14ac:dyDescent="0.3">
      <c r="A13" s="13"/>
      <c r="B13" s="38" t="s">
        <v>51</v>
      </c>
      <c r="C13" s="39" t="s">
        <v>112</v>
      </c>
      <c r="D13" s="40" t="s">
        <v>145</v>
      </c>
      <c r="E13" s="39" t="s">
        <v>112</v>
      </c>
      <c r="F13" s="40" t="s">
        <v>112</v>
      </c>
      <c r="G13" s="39" t="s">
        <v>112</v>
      </c>
      <c r="H13" s="40" t="s">
        <v>112</v>
      </c>
      <c r="I13" s="41"/>
      <c r="J13" s="42"/>
      <c r="L13"/>
      <c r="M13"/>
      <c r="N13"/>
    </row>
    <row r="14" spans="1:14" s="161" customFormat="1" ht="30" customHeight="1" x14ac:dyDescent="0.3">
      <c r="A14" s="13"/>
      <c r="B14" s="33" t="s">
        <v>52</v>
      </c>
      <c r="C14" s="43">
        <v>14</v>
      </c>
      <c r="D14" s="44">
        <v>12</v>
      </c>
      <c r="E14" s="43">
        <v>16</v>
      </c>
      <c r="F14" s="44">
        <v>12</v>
      </c>
      <c r="G14" s="43">
        <v>12</v>
      </c>
      <c r="H14" s="44">
        <v>18</v>
      </c>
      <c r="I14" s="45">
        <f>SUM(C14:H14)</f>
        <v>84</v>
      </c>
      <c r="J14" s="13"/>
      <c r="L14"/>
      <c r="M14"/>
      <c r="N14"/>
    </row>
    <row r="16" spans="1:14" s="161" customFormat="1" x14ac:dyDescent="0.3">
      <c r="A16"/>
      <c r="B16" s="154" t="s">
        <v>54</v>
      </c>
      <c r="C16" s="154"/>
      <c r="D16" s="154"/>
      <c r="E16" s="154"/>
      <c r="F16" s="154"/>
      <c r="G16" s="154"/>
      <c r="H16" s="154"/>
      <c r="I16" s="154"/>
      <c r="J16" s="154"/>
      <c r="L16"/>
      <c r="M16"/>
      <c r="N16"/>
    </row>
    <row r="17" spans="1:14" s="161" customFormat="1" x14ac:dyDescent="0.3">
      <c r="A17"/>
      <c r="B17" s="47"/>
      <c r="C17" s="47" t="s">
        <v>42</v>
      </c>
      <c r="D17" s="47" t="s">
        <v>55</v>
      </c>
      <c r="E17" s="47" t="s">
        <v>44</v>
      </c>
      <c r="F17" s="47" t="s">
        <v>56</v>
      </c>
      <c r="G17" s="47" t="s">
        <v>46</v>
      </c>
      <c r="H17" s="47" t="s">
        <v>47</v>
      </c>
      <c r="I17" s="47"/>
      <c r="J17" s="119"/>
      <c r="L17"/>
      <c r="M17"/>
      <c r="N17"/>
    </row>
    <row r="18" spans="1:14" s="161" customFormat="1" ht="99.9" customHeight="1" x14ac:dyDescent="0.3">
      <c r="A18" s="13"/>
      <c r="B18" s="33" t="s">
        <v>57</v>
      </c>
      <c r="C18" s="34" t="s">
        <v>114</v>
      </c>
      <c r="D18" s="35" t="s">
        <v>146</v>
      </c>
      <c r="E18" s="34" t="s">
        <v>147</v>
      </c>
      <c r="F18" s="35" t="s">
        <v>148</v>
      </c>
      <c r="G18" s="34" t="s">
        <v>115</v>
      </c>
      <c r="H18" s="35" t="s">
        <v>149</v>
      </c>
      <c r="I18" s="48"/>
      <c r="J18" s="49"/>
      <c r="L18"/>
      <c r="M18"/>
      <c r="N18"/>
    </row>
    <row r="19" spans="1:14" s="161" customFormat="1" ht="99.9" customHeight="1" x14ac:dyDescent="0.3">
      <c r="A19" s="13"/>
      <c r="B19" s="46" t="s">
        <v>58</v>
      </c>
      <c r="C19" s="50" t="s">
        <v>116</v>
      </c>
      <c r="D19" s="51" t="s">
        <v>116</v>
      </c>
      <c r="E19" s="50" t="s">
        <v>116</v>
      </c>
      <c r="F19" s="51" t="s">
        <v>116</v>
      </c>
      <c r="G19" s="50" t="s">
        <v>116</v>
      </c>
      <c r="H19" s="51" t="s">
        <v>116</v>
      </c>
      <c r="I19" s="48"/>
      <c r="J19" s="49"/>
      <c r="L19"/>
      <c r="M19"/>
      <c r="N19"/>
    </row>
    <row r="20" spans="1:14" s="161" customFormat="1" ht="35.25" customHeight="1" x14ac:dyDescent="0.3">
      <c r="A20"/>
      <c r="B20" s="52" t="s">
        <v>53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1" customFormat="1" x14ac:dyDescent="0.3">
      <c r="A22"/>
      <c r="B22" s="148" t="s">
        <v>59</v>
      </c>
      <c r="C22" s="148"/>
      <c r="D22" s="148"/>
      <c r="E22" s="148"/>
      <c r="F22" s="148"/>
      <c r="G22" s="148"/>
      <c r="H22" s="148"/>
      <c r="I22" s="148"/>
      <c r="J22" s="148"/>
      <c r="L22"/>
      <c r="M22"/>
      <c r="N22"/>
    </row>
    <row r="23" spans="1:14" s="161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1" customFormat="1" ht="43.2" x14ac:dyDescent="0.3">
      <c r="A24" s="13"/>
      <c r="B24" s="57" t="s">
        <v>60</v>
      </c>
      <c r="C24" s="57" t="s">
        <v>61</v>
      </c>
      <c r="D24" s="58" t="s">
        <v>62</v>
      </c>
      <c r="E24" s="58" t="s">
        <v>63</v>
      </c>
      <c r="F24" s="58" t="s">
        <v>64</v>
      </c>
      <c r="G24" s="58" t="s">
        <v>65</v>
      </c>
      <c r="H24" s="57" t="s">
        <v>66</v>
      </c>
      <c r="I24" s="59" t="s">
        <v>53</v>
      </c>
      <c r="J24" s="60"/>
      <c r="L24"/>
      <c r="M24"/>
      <c r="N24"/>
    </row>
    <row r="25" spans="1:14" s="161" customFormat="1" ht="55.2" x14ac:dyDescent="0.3">
      <c r="A25" s="13"/>
      <c r="B25" s="61" t="s">
        <v>139</v>
      </c>
      <c r="C25" s="61" t="s">
        <v>117</v>
      </c>
      <c r="D25" s="61" t="s">
        <v>118</v>
      </c>
      <c r="E25" s="61" t="s">
        <v>119</v>
      </c>
      <c r="F25" s="72" t="s">
        <v>120</v>
      </c>
      <c r="G25" s="61" t="s">
        <v>121</v>
      </c>
      <c r="H25" s="61" t="s">
        <v>112</v>
      </c>
      <c r="I25" s="61"/>
      <c r="J25" s="62"/>
      <c r="L25"/>
      <c r="M25"/>
      <c r="N25"/>
    </row>
    <row r="26" spans="1:14" s="161" customFormat="1" ht="55.2" x14ac:dyDescent="0.3">
      <c r="A26" s="13"/>
      <c r="B26" s="61" t="s">
        <v>139</v>
      </c>
      <c r="C26" s="61" t="s">
        <v>122</v>
      </c>
      <c r="D26" s="61" t="s">
        <v>118</v>
      </c>
      <c r="E26" s="61" t="s">
        <v>119</v>
      </c>
      <c r="F26" s="72" t="s">
        <v>120</v>
      </c>
      <c r="G26" s="61" t="s">
        <v>121</v>
      </c>
      <c r="H26" s="61" t="s">
        <v>112</v>
      </c>
      <c r="I26" s="61"/>
      <c r="J26" s="62"/>
      <c r="L26"/>
      <c r="M26"/>
      <c r="N26"/>
    </row>
    <row r="27" spans="1:14" s="161" customFormat="1" ht="41.4" x14ac:dyDescent="0.3">
      <c r="A27" s="13"/>
      <c r="B27" s="61" t="s">
        <v>140</v>
      </c>
      <c r="C27" s="61" t="s">
        <v>150</v>
      </c>
      <c r="D27" s="61" t="s">
        <v>151</v>
      </c>
      <c r="E27" s="61" t="s">
        <v>152</v>
      </c>
      <c r="F27" s="61" t="s">
        <v>153</v>
      </c>
      <c r="G27" s="61" t="s">
        <v>154</v>
      </c>
      <c r="H27" s="61" t="s">
        <v>145</v>
      </c>
      <c r="I27" s="61"/>
      <c r="J27" s="62"/>
      <c r="L27"/>
      <c r="M27"/>
      <c r="N27"/>
    </row>
    <row r="28" spans="1:14" s="161" customFormat="1" ht="41.4" x14ac:dyDescent="0.3">
      <c r="A28" s="13"/>
      <c r="B28" s="61" t="s">
        <v>140</v>
      </c>
      <c r="C28" s="61" t="s">
        <v>155</v>
      </c>
      <c r="D28" s="61" t="s">
        <v>151</v>
      </c>
      <c r="E28" s="61" t="s">
        <v>152</v>
      </c>
      <c r="F28" s="61" t="s">
        <v>153</v>
      </c>
      <c r="G28" s="61" t="s">
        <v>154</v>
      </c>
      <c r="H28" s="61" t="s">
        <v>145</v>
      </c>
      <c r="I28" s="61"/>
      <c r="J28" s="62"/>
      <c r="L28"/>
      <c r="M28"/>
      <c r="N28"/>
    </row>
    <row r="29" spans="1:14" s="161" customFormat="1" ht="55.2" x14ac:dyDescent="0.3">
      <c r="A29" s="13"/>
      <c r="B29" s="61" t="s">
        <v>141</v>
      </c>
      <c r="C29" s="61" t="s">
        <v>156</v>
      </c>
      <c r="D29" s="61" t="s">
        <v>157</v>
      </c>
      <c r="E29" s="61" t="s">
        <v>119</v>
      </c>
      <c r="F29" s="72" t="s">
        <v>120</v>
      </c>
      <c r="G29" s="61" t="s">
        <v>121</v>
      </c>
      <c r="H29" s="61" t="s">
        <v>112</v>
      </c>
      <c r="I29" s="61"/>
      <c r="J29" s="62"/>
      <c r="L29"/>
      <c r="M29"/>
      <c r="N29"/>
    </row>
    <row r="30" spans="1:14" s="161" customFormat="1" ht="55.2" x14ac:dyDescent="0.3">
      <c r="A30" s="13"/>
      <c r="B30" s="61" t="s">
        <v>141</v>
      </c>
      <c r="C30" s="61" t="s">
        <v>122</v>
      </c>
      <c r="D30" s="61" t="s">
        <v>157</v>
      </c>
      <c r="E30" s="61" t="s">
        <v>119</v>
      </c>
      <c r="F30" s="72" t="s">
        <v>120</v>
      </c>
      <c r="G30" s="61" t="s">
        <v>121</v>
      </c>
      <c r="H30" s="61" t="s">
        <v>112</v>
      </c>
      <c r="I30" s="61"/>
      <c r="J30" s="62"/>
      <c r="L30"/>
      <c r="M30"/>
      <c r="N30"/>
    </row>
    <row r="31" spans="1:14" s="161" customFormat="1" ht="82.8" x14ac:dyDescent="0.3">
      <c r="A31" s="13"/>
      <c r="B31" s="61" t="s">
        <v>142</v>
      </c>
      <c r="C31" s="61" t="s">
        <v>158</v>
      </c>
      <c r="D31" s="61" t="s">
        <v>159</v>
      </c>
      <c r="E31" s="61" t="s">
        <v>119</v>
      </c>
      <c r="F31" s="72" t="s">
        <v>120</v>
      </c>
      <c r="G31" s="61" t="s">
        <v>121</v>
      </c>
      <c r="H31" s="61" t="s">
        <v>112</v>
      </c>
      <c r="I31" s="61"/>
      <c r="J31" s="62"/>
      <c r="L31"/>
      <c r="M31"/>
      <c r="N31"/>
    </row>
    <row r="32" spans="1:14" s="161" customFormat="1" ht="82.8" x14ac:dyDescent="0.3">
      <c r="A32" s="13"/>
      <c r="B32" s="61" t="s">
        <v>142</v>
      </c>
      <c r="C32" s="61" t="s">
        <v>122</v>
      </c>
      <c r="D32" s="61" t="s">
        <v>159</v>
      </c>
      <c r="E32" s="61" t="s">
        <v>119</v>
      </c>
      <c r="F32" s="72" t="s">
        <v>120</v>
      </c>
      <c r="G32" s="61" t="s">
        <v>121</v>
      </c>
      <c r="H32" s="61" t="s">
        <v>112</v>
      </c>
      <c r="I32" s="61"/>
      <c r="J32" s="62"/>
      <c r="L32"/>
      <c r="M32"/>
      <c r="N32"/>
    </row>
    <row r="33" spans="1:14" s="161" customFormat="1" ht="69" x14ac:dyDescent="0.3">
      <c r="A33" s="13"/>
      <c r="B33" s="61" t="s">
        <v>143</v>
      </c>
      <c r="C33" s="61" t="s">
        <v>123</v>
      </c>
      <c r="D33" s="61" t="s">
        <v>124</v>
      </c>
      <c r="E33" s="61" t="s">
        <v>125</v>
      </c>
      <c r="F33" s="61" t="s">
        <v>126</v>
      </c>
      <c r="G33" s="61" t="s">
        <v>127</v>
      </c>
      <c r="H33" s="61" t="s">
        <v>112</v>
      </c>
      <c r="I33" s="61"/>
      <c r="J33" s="62"/>
      <c r="L33"/>
      <c r="M33"/>
      <c r="N33"/>
    </row>
    <row r="34" spans="1:14" s="161" customFormat="1" ht="69" x14ac:dyDescent="0.3">
      <c r="A34" s="13"/>
      <c r="B34" s="61" t="s">
        <v>143</v>
      </c>
      <c r="C34" s="61" t="s">
        <v>128</v>
      </c>
      <c r="D34" s="61" t="s">
        <v>124</v>
      </c>
      <c r="E34" s="61" t="s">
        <v>125</v>
      </c>
      <c r="F34" s="61" t="s">
        <v>126</v>
      </c>
      <c r="G34" s="61" t="s">
        <v>127</v>
      </c>
      <c r="H34" s="61" t="s">
        <v>112</v>
      </c>
      <c r="I34" s="61"/>
      <c r="J34" s="62"/>
      <c r="L34"/>
      <c r="M34"/>
      <c r="N34"/>
    </row>
    <row r="35" spans="1:14" s="161" customFormat="1" ht="82.8" x14ac:dyDescent="0.3">
      <c r="A35" s="13"/>
      <c r="B35" s="61" t="s">
        <v>144</v>
      </c>
      <c r="C35" s="61" t="s">
        <v>123</v>
      </c>
      <c r="D35" s="61" t="s">
        <v>124</v>
      </c>
      <c r="E35" s="61" t="s">
        <v>160</v>
      </c>
      <c r="F35" s="61" t="s">
        <v>126</v>
      </c>
      <c r="G35" s="61" t="s">
        <v>127</v>
      </c>
      <c r="H35" s="61" t="s">
        <v>112</v>
      </c>
      <c r="I35" s="61"/>
      <c r="J35" s="62"/>
      <c r="L35"/>
      <c r="M35"/>
      <c r="N35"/>
    </row>
    <row r="36" spans="1:14" s="161" customFormat="1" ht="82.8" x14ac:dyDescent="0.3">
      <c r="A36" s="13"/>
      <c r="B36" s="61" t="s">
        <v>144</v>
      </c>
      <c r="C36" s="61" t="s">
        <v>128</v>
      </c>
      <c r="D36" s="61" t="s">
        <v>124</v>
      </c>
      <c r="E36" s="61" t="s">
        <v>160</v>
      </c>
      <c r="F36" s="61" t="s">
        <v>126</v>
      </c>
      <c r="G36" s="61" t="s">
        <v>127</v>
      </c>
      <c r="H36" s="61" t="s">
        <v>112</v>
      </c>
      <c r="I36" s="61"/>
      <c r="J36" s="62"/>
      <c r="L36"/>
      <c r="M36"/>
      <c r="N36"/>
    </row>
    <row r="37" spans="1:14" s="161" customFormat="1" x14ac:dyDescent="0.3">
      <c r="A37" s="13"/>
      <c r="B37" s="61"/>
      <c r="C37" s="61"/>
      <c r="D37" s="61"/>
      <c r="E37" s="61"/>
      <c r="F37" s="61"/>
      <c r="G37" s="61"/>
      <c r="H37" s="61"/>
      <c r="I37" s="61"/>
      <c r="J37" s="62"/>
      <c r="L37"/>
      <c r="M37"/>
      <c r="N37"/>
    </row>
    <row r="38" spans="1:14" s="161" customFormat="1" x14ac:dyDescent="0.3">
      <c r="A38" s="13"/>
      <c r="B38" s="61"/>
      <c r="C38" s="61"/>
      <c r="D38" s="61"/>
      <c r="E38" s="61"/>
      <c r="F38" s="61"/>
      <c r="G38" s="61"/>
      <c r="H38" s="61"/>
      <c r="I38" s="61"/>
      <c r="J38" s="62"/>
      <c r="L38"/>
      <c r="M38"/>
      <c r="N38"/>
    </row>
    <row r="39" spans="1:14" s="161" customFormat="1" x14ac:dyDescent="0.3">
      <c r="A39" s="13"/>
      <c r="B39" s="13"/>
      <c r="C39" s="13"/>
      <c r="D39" s="13"/>
      <c r="E39" s="13"/>
      <c r="F39" s="13"/>
      <c r="G39" s="13"/>
      <c r="H39" s="13"/>
      <c r="I39" s="13"/>
      <c r="J39"/>
      <c r="L39"/>
      <c r="M39"/>
      <c r="N39"/>
    </row>
    <row r="40" spans="1:14" s="161" customFormat="1" x14ac:dyDescent="0.3">
      <c r="A40" s="13"/>
      <c r="B40" s="13"/>
      <c r="C40" s="13"/>
      <c r="D40" s="13"/>
      <c r="E40" s="13"/>
      <c r="F40" s="13"/>
      <c r="G40" s="13"/>
      <c r="H40" s="13"/>
      <c r="I40" s="13"/>
      <c r="J40"/>
      <c r="L40"/>
      <c r="M40"/>
      <c r="N40"/>
    </row>
    <row r="41" spans="1:14" s="161" customFormat="1" x14ac:dyDescent="0.3">
      <c r="A41"/>
      <c r="B41" s="148" t="s">
        <v>67</v>
      </c>
      <c r="C41" s="148"/>
      <c r="D41" s="148"/>
      <c r="E41" s="148"/>
      <c r="F41" s="148"/>
      <c r="G41" s="148"/>
      <c r="H41" s="148"/>
      <c r="I41" s="148"/>
      <c r="J41" s="148"/>
      <c r="L41"/>
      <c r="M41"/>
      <c r="N41"/>
    </row>
    <row r="43" spans="1:14" ht="28.8" x14ac:dyDescent="0.3">
      <c r="A43" s="13"/>
      <c r="B43" s="57" t="s">
        <v>60</v>
      </c>
      <c r="C43" s="57" t="s">
        <v>61</v>
      </c>
      <c r="D43" s="59" t="s">
        <v>68</v>
      </c>
      <c r="E43" s="158" t="s">
        <v>69</v>
      </c>
      <c r="F43" s="159"/>
      <c r="G43" s="160"/>
      <c r="H43" s="59" t="s">
        <v>70</v>
      </c>
      <c r="I43" s="59" t="s">
        <v>53</v>
      </c>
    </row>
    <row r="44" spans="1:14" x14ac:dyDescent="0.3">
      <c r="A44" s="13"/>
      <c r="B44" s="61" t="s">
        <v>139</v>
      </c>
      <c r="C44" s="61" t="s">
        <v>117</v>
      </c>
      <c r="D44" s="75" t="s">
        <v>129</v>
      </c>
      <c r="E44" s="155" t="s">
        <v>130</v>
      </c>
      <c r="F44" s="156"/>
      <c r="G44" s="157"/>
      <c r="H44" s="64">
        <v>6</v>
      </c>
      <c r="I44" s="65"/>
    </row>
    <row r="45" spans="1:14" x14ac:dyDescent="0.3">
      <c r="A45" s="13"/>
      <c r="B45" s="61" t="s">
        <v>139</v>
      </c>
      <c r="C45" s="61" t="s">
        <v>122</v>
      </c>
      <c r="D45" s="75" t="s">
        <v>129</v>
      </c>
      <c r="E45" s="167" t="s">
        <v>131</v>
      </c>
      <c r="F45" s="168"/>
      <c r="G45" s="169"/>
      <c r="H45" s="64">
        <v>8</v>
      </c>
      <c r="I45" s="65"/>
    </row>
    <row r="46" spans="1:14" x14ac:dyDescent="0.3">
      <c r="A46" s="13"/>
      <c r="B46" s="61" t="s">
        <v>140</v>
      </c>
      <c r="C46" s="61" t="s">
        <v>150</v>
      </c>
      <c r="D46" s="75" t="s">
        <v>129</v>
      </c>
      <c r="E46" s="155" t="s">
        <v>162</v>
      </c>
      <c r="F46" s="156"/>
      <c r="G46" s="157"/>
      <c r="H46" s="64">
        <v>4</v>
      </c>
      <c r="I46" s="65"/>
    </row>
    <row r="47" spans="1:14" x14ac:dyDescent="0.3">
      <c r="A47" s="13"/>
      <c r="B47" s="61" t="s">
        <v>140</v>
      </c>
      <c r="C47" s="61" t="s">
        <v>155</v>
      </c>
      <c r="D47" s="75" t="s">
        <v>129</v>
      </c>
      <c r="E47" s="155" t="s">
        <v>155</v>
      </c>
      <c r="F47" s="156"/>
      <c r="G47" s="157"/>
      <c r="H47" s="64">
        <v>8</v>
      </c>
      <c r="I47" s="65"/>
    </row>
    <row r="48" spans="1:14" ht="27.6" customHeight="1" x14ac:dyDescent="0.3">
      <c r="A48" s="13"/>
      <c r="B48" s="61" t="s">
        <v>141</v>
      </c>
      <c r="C48" s="61" t="s">
        <v>156</v>
      </c>
      <c r="D48" s="75" t="s">
        <v>129</v>
      </c>
      <c r="E48" s="155" t="s">
        <v>130</v>
      </c>
      <c r="F48" s="156"/>
      <c r="G48" s="157"/>
      <c r="H48" s="64">
        <v>6</v>
      </c>
      <c r="I48" s="65"/>
    </row>
    <row r="49" spans="1:9" x14ac:dyDescent="0.3">
      <c r="A49" s="13"/>
      <c r="B49" s="61" t="s">
        <v>141</v>
      </c>
      <c r="C49" s="61" t="s">
        <v>122</v>
      </c>
      <c r="D49" s="75" t="s">
        <v>129</v>
      </c>
      <c r="E49" s="167" t="s">
        <v>131</v>
      </c>
      <c r="F49" s="168"/>
      <c r="G49" s="169"/>
      <c r="H49" s="64">
        <v>10</v>
      </c>
      <c r="I49" s="65"/>
    </row>
    <row r="50" spans="1:9" x14ac:dyDescent="0.3">
      <c r="A50" s="13"/>
      <c r="B50" s="61" t="s">
        <v>142</v>
      </c>
      <c r="C50" s="61" t="s">
        <v>158</v>
      </c>
      <c r="D50" s="75" t="s">
        <v>129</v>
      </c>
      <c r="E50" s="155" t="s">
        <v>130</v>
      </c>
      <c r="F50" s="156"/>
      <c r="G50" s="157"/>
      <c r="H50" s="64">
        <v>4</v>
      </c>
      <c r="I50" s="65"/>
    </row>
    <row r="51" spans="1:9" x14ac:dyDescent="0.3">
      <c r="A51" s="13"/>
      <c r="B51" s="61" t="s">
        <v>142</v>
      </c>
      <c r="C51" s="61" t="s">
        <v>122</v>
      </c>
      <c r="D51" s="75" t="s">
        <v>129</v>
      </c>
      <c r="E51" s="167" t="s">
        <v>131</v>
      </c>
      <c r="F51" s="168"/>
      <c r="G51" s="169"/>
      <c r="H51" s="64">
        <v>8</v>
      </c>
      <c r="I51" s="65"/>
    </row>
    <row r="52" spans="1:9" x14ac:dyDescent="0.3">
      <c r="A52" s="13"/>
      <c r="B52" s="61" t="s">
        <v>143</v>
      </c>
      <c r="C52" s="61" t="s">
        <v>123</v>
      </c>
      <c r="D52" s="75" t="s">
        <v>129</v>
      </c>
      <c r="E52" s="155" t="s">
        <v>132</v>
      </c>
      <c r="F52" s="156"/>
      <c r="G52" s="157"/>
      <c r="H52" s="64">
        <v>4</v>
      </c>
      <c r="I52" s="65"/>
    </row>
    <row r="53" spans="1:9" x14ac:dyDescent="0.3">
      <c r="A53" s="13"/>
      <c r="B53" s="61" t="s">
        <v>143</v>
      </c>
      <c r="C53" s="61" t="s">
        <v>128</v>
      </c>
      <c r="D53" s="75" t="s">
        <v>129</v>
      </c>
      <c r="E53" s="155" t="s">
        <v>133</v>
      </c>
      <c r="F53" s="156"/>
      <c r="G53" s="157"/>
      <c r="H53" s="64">
        <v>8</v>
      </c>
      <c r="I53" s="65"/>
    </row>
    <row r="54" spans="1:9" x14ac:dyDescent="0.3">
      <c r="A54" s="13"/>
      <c r="B54" s="61" t="s">
        <v>144</v>
      </c>
      <c r="C54" s="61" t="s">
        <v>123</v>
      </c>
      <c r="D54" s="75" t="s">
        <v>129</v>
      </c>
      <c r="E54" s="155" t="s">
        <v>132</v>
      </c>
      <c r="F54" s="156"/>
      <c r="G54" s="157"/>
      <c r="H54" s="64">
        <v>8</v>
      </c>
      <c r="I54" s="65"/>
    </row>
    <row r="55" spans="1:9" x14ac:dyDescent="0.3">
      <c r="A55" s="13"/>
      <c r="B55" s="61" t="s">
        <v>144</v>
      </c>
      <c r="C55" s="61" t="s">
        <v>128</v>
      </c>
      <c r="D55" s="75" t="s">
        <v>129</v>
      </c>
      <c r="E55" s="155" t="s">
        <v>133</v>
      </c>
      <c r="F55" s="156"/>
      <c r="G55" s="157"/>
      <c r="H55" s="64">
        <v>10</v>
      </c>
      <c r="I55" s="65"/>
    </row>
    <row r="56" spans="1:9" x14ac:dyDescent="0.3">
      <c r="A56" s="13"/>
      <c r="B56" s="63"/>
      <c r="C56" s="63"/>
      <c r="D56" s="75"/>
      <c r="E56" s="116"/>
      <c r="F56" s="117"/>
      <c r="G56" s="118"/>
      <c r="H56" s="64">
        <v>0</v>
      </c>
      <c r="I56" s="65"/>
    </row>
    <row r="57" spans="1:9" x14ac:dyDescent="0.3">
      <c r="A57" s="13"/>
      <c r="B57" s="63"/>
      <c r="C57" s="63"/>
      <c r="D57" s="75" t="s">
        <v>111</v>
      </c>
      <c r="E57" s="155"/>
      <c r="F57" s="156"/>
      <c r="G57" s="157"/>
      <c r="H57" s="64">
        <v>0</v>
      </c>
      <c r="I57" s="65"/>
    </row>
    <row r="58" spans="1:9" ht="30" customHeight="1" x14ac:dyDescent="0.3">
      <c r="A58" s="13"/>
      <c r="B58" s="13"/>
      <c r="C58" s="13"/>
      <c r="D58" s="13"/>
      <c r="E58" s="13"/>
      <c r="F58" s="66"/>
      <c r="G58" s="67" t="s">
        <v>71</v>
      </c>
      <c r="H58" s="68">
        <f>SUM(H44:H57)</f>
        <v>84</v>
      </c>
      <c r="I58" s="13"/>
    </row>
    <row r="59" spans="1:9" ht="30" customHeight="1" x14ac:dyDescent="0.3">
      <c r="A59" s="13"/>
      <c r="B59" s="13"/>
      <c r="C59" s="13"/>
      <c r="D59" s="13"/>
      <c r="E59" s="13"/>
      <c r="F59" s="69"/>
      <c r="G59" s="70" t="s">
        <v>72</v>
      </c>
      <c r="H59" s="71" t="b">
        <f>EXACT(H58,I14)</f>
        <v>1</v>
      </c>
      <c r="I59" s="13"/>
    </row>
  </sheetData>
  <sheetProtection insertRows="0"/>
  <mergeCells count="21">
    <mergeCell ref="E54:G54"/>
    <mergeCell ref="E55:G55"/>
    <mergeCell ref="E57:G57"/>
    <mergeCell ref="E48:G48"/>
    <mergeCell ref="E49:G49"/>
    <mergeCell ref="E50:G50"/>
    <mergeCell ref="E51:G51"/>
    <mergeCell ref="E52:G52"/>
    <mergeCell ref="E53:G53"/>
    <mergeCell ref="B41:J41"/>
    <mergeCell ref="E43:G43"/>
    <mergeCell ref="E44:G44"/>
    <mergeCell ref="E45:G45"/>
    <mergeCell ref="E46:G46"/>
    <mergeCell ref="E47:G47"/>
    <mergeCell ref="B1:D1"/>
    <mergeCell ref="C2:E2"/>
    <mergeCell ref="I5:I6"/>
    <mergeCell ref="J5:J6"/>
    <mergeCell ref="B16:J16"/>
    <mergeCell ref="B22:J22"/>
  </mergeCells>
  <conditionalFormatting sqref="H59">
    <cfRule type="cellIs" dxfId="14" priority="1" operator="equal">
      <formula>$D$14</formula>
    </cfRule>
    <cfRule type="containsText" dxfId="13" priority="2" operator="containsText" text="HAMIS">
      <formula>NOT(ISERROR(SEARCH("HAMIS",H59)))</formula>
    </cfRule>
    <cfRule type="containsText" dxfId="12" priority="3" operator="containsText" text="IGAZ">
      <formula>NOT(ISERROR(SEARCH("IGAZ",H59)))</formula>
    </cfRule>
  </conditionalFormatting>
  <dataValidations count="2">
    <dataValidation type="decimal" allowBlank="1" showInputMessage="1" showErrorMessage="1" sqref="H44:H57" xr:uid="{6CA4268F-7B65-405E-863E-9429AAE8AF04}">
      <formula1>0</formula1>
      <formula2>1000</formula2>
    </dataValidation>
    <dataValidation type="decimal" allowBlank="1" showInputMessage="1" showErrorMessage="1" sqref="H58 C14:I14" xr:uid="{B8553BA4-2383-4940-AC6D-8C9CAFF11894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3551B54-1320-4F13-965D-E2CCB4902573}">
          <x14:formula1>
            <xm:f>'D:\2025_26\Intézményi dok\Projettervek\[Műszaki_Informatika_9B_10B_11B_12B_20250921.xlsx]Alapadatok_1'!#REF!</xm:f>
          </x14:formula1>
          <xm:sqref>C2</xm:sqref>
        </x14:dataValidation>
        <x14:dataValidation type="list" allowBlank="1" showInputMessage="1" showErrorMessage="1" xr:uid="{FC859A04-1793-480C-A4D2-EF3B11F50606}">
          <x14:formula1>
            <xm:f>'D:\2025_26\Intézményi dok\Projettervek\[Műszaki_Informatika_9B_10B_11B_12B_20250921.xlsx]Alapadatok_1'!#REF!</xm:f>
          </x14:formula1>
          <xm:sqref>E4 J3:J4</xm:sqref>
        </x14:dataValidation>
        <x14:dataValidation type="list" allowBlank="1" showInputMessage="1" showErrorMessage="1" xr:uid="{D7DA564E-53BC-48B7-9659-3AA3D92BBC88}">
          <x14:formula1>
            <xm:f>'D:\2025_26\Intézményi dok\Projettervek\[Műszaki_Informatika_9B_10B_11B_12B_20250921.xlsx]Alapadatok_1'!#REF!</xm:f>
          </x14:formula1>
          <xm:sqref>C4</xm:sqref>
        </x14:dataValidation>
        <x14:dataValidation type="list" allowBlank="1" showInputMessage="1" showErrorMessage="1" xr:uid="{82A54ADA-3B96-4DD9-9A07-6C336995D525}">
          <x14:formula1>
            <xm:f>'D:\2025_26\Intézményi dok\Projettervek\[Műszaki_Informatika_9B_10B_11B_12B_20250921.xlsx]Alapadatok_1'!#REF!</xm:f>
          </x14:formula1>
          <xm:sqref>E3</xm:sqref>
        </x14:dataValidation>
        <x14:dataValidation type="list" allowBlank="1" showInputMessage="1" showErrorMessage="1" xr:uid="{CAC21EB8-1E27-4975-84FF-60D070E2B947}">
          <x14:formula1>
            <xm:f>'D:\2025_26\Intézményi dok\Projettervek\[Műszaki_Informatika_9B_10B_11B_12B_20250921.xlsx]Alapadatok_1'!#REF!</xm:f>
          </x14:formula1>
          <xm:sqref>C3</xm:sqref>
        </x14:dataValidation>
        <x14:dataValidation type="list" allowBlank="1" showInputMessage="1" showErrorMessage="1" xr:uid="{15715B02-18D8-4567-B092-36F3304F9110}">
          <x14:formula1>
            <xm:f>'D:\2025_26\Intézményi dok\Projettervek\[Műszaki_Informatika_9B_10B_11B_12B_20250921.xlsx]Alapadatok_1'!#REF!</xm:f>
          </x14:formula1>
          <xm:sqref>C6:G6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8EEE-3EB9-41E5-ABC2-C9137DC26040}">
  <sheetPr>
    <tabColor theme="4" tint="0.39997558519241921"/>
    <pageSetUpPr fitToPage="1"/>
  </sheetPr>
  <dimension ref="A1:N42"/>
  <sheetViews>
    <sheetView topLeftCell="A30" zoomScale="89" zoomScaleNormal="89" workbookViewId="0">
      <selection activeCell="A43" sqref="A43:XFD135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161" customWidth="1"/>
  </cols>
  <sheetData>
    <row r="1" spans="1:14" x14ac:dyDescent="0.3">
      <c r="A1" s="13"/>
      <c r="B1" s="149" t="s">
        <v>27</v>
      </c>
      <c r="C1" s="149"/>
      <c r="D1" s="149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50" t="s">
        <v>29</v>
      </c>
      <c r="D2" s="151"/>
      <c r="E2" s="152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74</v>
      </c>
      <c r="D4" s="25" t="s">
        <v>36</v>
      </c>
      <c r="E4" s="26" t="s">
        <v>98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73</v>
      </c>
      <c r="D5" s="28"/>
      <c r="E5" s="28"/>
      <c r="F5" s="28"/>
      <c r="G5" s="28"/>
      <c r="H5" s="29"/>
      <c r="I5" s="153"/>
      <c r="J5" s="153"/>
    </row>
    <row r="6" spans="1:14" ht="28.8" x14ac:dyDescent="0.3">
      <c r="A6" s="13"/>
      <c r="B6" s="30" t="s">
        <v>39</v>
      </c>
      <c r="C6" s="24" t="s">
        <v>98</v>
      </c>
      <c r="D6" s="24" t="s">
        <v>40</v>
      </c>
      <c r="E6" s="24" t="s">
        <v>40</v>
      </c>
      <c r="F6" s="24" t="s">
        <v>40</v>
      </c>
      <c r="G6" s="24" t="s">
        <v>40</v>
      </c>
      <c r="H6" s="29"/>
      <c r="I6" s="153"/>
      <c r="J6" s="153"/>
    </row>
    <row r="7" spans="1:14" s="161" customForma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L7"/>
      <c r="M7"/>
      <c r="N7"/>
    </row>
    <row r="8" spans="1:14" s="161" customFormat="1" x14ac:dyDescent="0.3">
      <c r="A8" s="13"/>
      <c r="B8" s="31" t="s">
        <v>41</v>
      </c>
      <c r="C8" s="31"/>
      <c r="D8" s="13"/>
      <c r="E8" s="13"/>
      <c r="F8" s="13"/>
      <c r="G8" s="13"/>
      <c r="H8" s="13"/>
      <c r="I8" s="13"/>
      <c r="J8" s="13"/>
      <c r="L8"/>
      <c r="M8"/>
      <c r="N8"/>
    </row>
    <row r="9" spans="1:14" s="161" customFormat="1" x14ac:dyDescent="0.3">
      <c r="A9" s="13"/>
      <c r="B9" s="13"/>
      <c r="C9" s="32" t="s">
        <v>42</v>
      </c>
      <c r="D9" s="32" t="s">
        <v>43</v>
      </c>
      <c r="E9" s="32" t="s">
        <v>44</v>
      </c>
      <c r="F9" s="32" t="s">
        <v>45</v>
      </c>
      <c r="G9" s="32" t="s">
        <v>46</v>
      </c>
      <c r="H9" s="32" t="s">
        <v>47</v>
      </c>
      <c r="I9" s="32"/>
      <c r="J9" s="13"/>
      <c r="L9"/>
      <c r="M9"/>
      <c r="N9"/>
    </row>
    <row r="10" spans="1:14" s="161" customFormat="1" ht="43.2" x14ac:dyDescent="0.3">
      <c r="A10" s="13"/>
      <c r="B10" s="33" t="s">
        <v>48</v>
      </c>
      <c r="C10" s="34" t="s">
        <v>163</v>
      </c>
      <c r="D10" s="35" t="s">
        <v>293</v>
      </c>
      <c r="E10" s="34"/>
      <c r="F10" s="35"/>
      <c r="G10" s="34"/>
      <c r="H10" s="35"/>
      <c r="I10" s="36"/>
      <c r="J10" s="37"/>
      <c r="L10"/>
      <c r="M10"/>
      <c r="N10"/>
    </row>
    <row r="11" spans="1:14" s="161" customFormat="1" ht="28.8" x14ac:dyDescent="0.3">
      <c r="A11" s="13"/>
      <c r="B11" s="33" t="s">
        <v>49</v>
      </c>
      <c r="C11" s="34" t="s">
        <v>164</v>
      </c>
      <c r="D11" s="35" t="s">
        <v>165</v>
      </c>
      <c r="E11" s="34"/>
      <c r="F11" s="35"/>
      <c r="G11" s="34"/>
      <c r="H11" s="35"/>
      <c r="I11" s="36"/>
      <c r="J11" s="37"/>
      <c r="L11"/>
      <c r="M11"/>
      <c r="N11"/>
    </row>
    <row r="12" spans="1:14" s="161" customFormat="1" ht="28.8" x14ac:dyDescent="0.3">
      <c r="A12" s="13"/>
      <c r="B12" s="38" t="s">
        <v>50</v>
      </c>
      <c r="C12" s="39" t="s">
        <v>111</v>
      </c>
      <c r="D12" s="40"/>
      <c r="E12" s="39"/>
      <c r="F12" s="40"/>
      <c r="G12" s="39"/>
      <c r="H12" s="40"/>
      <c r="I12" s="41"/>
      <c r="J12" s="42"/>
      <c r="L12"/>
      <c r="M12"/>
      <c r="N12"/>
    </row>
    <row r="13" spans="1:14" s="161" customFormat="1" ht="46.5" customHeight="1" x14ac:dyDescent="0.3">
      <c r="A13" s="13"/>
      <c r="B13" s="38" t="s">
        <v>51</v>
      </c>
      <c r="C13" s="39" t="s">
        <v>145</v>
      </c>
      <c r="D13" s="40" t="s">
        <v>166</v>
      </c>
      <c r="E13" s="39"/>
      <c r="F13" s="40"/>
      <c r="G13" s="39"/>
      <c r="H13" s="40"/>
      <c r="I13" s="41"/>
      <c r="J13" s="42"/>
      <c r="L13"/>
      <c r="M13"/>
      <c r="N13"/>
    </row>
    <row r="14" spans="1:14" s="161" customFormat="1" ht="30" customHeight="1" x14ac:dyDescent="0.3">
      <c r="A14" s="13"/>
      <c r="B14" s="33" t="s">
        <v>52</v>
      </c>
      <c r="C14" s="43">
        <v>10</v>
      </c>
      <c r="D14" s="44">
        <v>14</v>
      </c>
      <c r="E14" s="43">
        <v>0</v>
      </c>
      <c r="F14" s="44">
        <v>0</v>
      </c>
      <c r="G14" s="43">
        <v>0</v>
      </c>
      <c r="H14" s="44">
        <v>0</v>
      </c>
      <c r="I14" s="45">
        <f>SUM(C14:H14)</f>
        <v>24</v>
      </c>
      <c r="J14" s="13"/>
      <c r="L14"/>
      <c r="M14"/>
      <c r="N14"/>
    </row>
    <row r="16" spans="1:14" s="161" customFormat="1" x14ac:dyDescent="0.3">
      <c r="A16"/>
      <c r="B16" s="154" t="s">
        <v>54</v>
      </c>
      <c r="C16" s="154"/>
      <c r="D16" s="154"/>
      <c r="E16" s="154"/>
      <c r="F16" s="154"/>
      <c r="G16" s="154"/>
      <c r="H16" s="154"/>
      <c r="I16" s="154"/>
      <c r="J16" s="154"/>
      <c r="L16"/>
      <c r="M16"/>
      <c r="N16"/>
    </row>
    <row r="17" spans="1:14" s="161" customFormat="1" x14ac:dyDescent="0.3">
      <c r="A17"/>
      <c r="B17" s="47"/>
      <c r="C17" s="47" t="s">
        <v>42</v>
      </c>
      <c r="D17" s="47" t="s">
        <v>55</v>
      </c>
      <c r="E17" s="47" t="s">
        <v>44</v>
      </c>
      <c r="F17" s="47" t="s">
        <v>56</v>
      </c>
      <c r="G17" s="47" t="s">
        <v>46</v>
      </c>
      <c r="H17" s="47" t="s">
        <v>47</v>
      </c>
      <c r="I17" s="47"/>
      <c r="J17" s="119"/>
      <c r="L17"/>
      <c r="M17"/>
      <c r="N17"/>
    </row>
    <row r="18" spans="1:14" s="161" customFormat="1" ht="99.9" customHeight="1" x14ac:dyDescent="0.3">
      <c r="A18" s="13"/>
      <c r="B18" s="33" t="s">
        <v>57</v>
      </c>
      <c r="C18" s="34" t="s">
        <v>167</v>
      </c>
      <c r="D18" s="35" t="s">
        <v>168</v>
      </c>
      <c r="E18" s="34"/>
      <c r="F18" s="35"/>
      <c r="G18" s="34"/>
      <c r="H18" s="35"/>
      <c r="I18" s="48"/>
      <c r="J18" s="49"/>
      <c r="L18"/>
      <c r="M18"/>
      <c r="N18"/>
    </row>
    <row r="19" spans="1:14" s="161" customFormat="1" ht="99.9" customHeight="1" x14ac:dyDescent="0.3">
      <c r="A19" s="13"/>
      <c r="B19" s="46" t="s">
        <v>58</v>
      </c>
      <c r="C19" s="50" t="s">
        <v>116</v>
      </c>
      <c r="D19" s="51" t="s">
        <v>116</v>
      </c>
      <c r="E19" s="50"/>
      <c r="F19" s="51"/>
      <c r="G19" s="50"/>
      <c r="H19" s="51"/>
      <c r="I19" s="48"/>
      <c r="J19" s="49"/>
      <c r="L19"/>
      <c r="M19"/>
      <c r="N19"/>
    </row>
    <row r="20" spans="1:14" s="161" customFormat="1" ht="35.25" customHeight="1" x14ac:dyDescent="0.3">
      <c r="A20"/>
      <c r="B20" s="52" t="s">
        <v>53</v>
      </c>
      <c r="C20" s="53"/>
      <c r="D20" s="54"/>
      <c r="E20" s="53"/>
      <c r="F20" s="54"/>
      <c r="G20" s="53"/>
      <c r="H20" s="54"/>
      <c r="I20"/>
      <c r="J20"/>
      <c r="L20"/>
      <c r="M20"/>
      <c r="N20"/>
    </row>
    <row r="22" spans="1:14" s="161" customFormat="1" x14ac:dyDescent="0.3">
      <c r="A22"/>
      <c r="B22" s="148" t="s">
        <v>59</v>
      </c>
      <c r="C22" s="148"/>
      <c r="D22" s="148"/>
      <c r="E22" s="148"/>
      <c r="F22" s="148"/>
      <c r="G22" s="148"/>
      <c r="H22" s="148"/>
      <c r="I22" s="148"/>
      <c r="J22" s="148"/>
      <c r="L22"/>
      <c r="M22"/>
      <c r="N22"/>
    </row>
    <row r="23" spans="1:14" s="161" customFormat="1" x14ac:dyDescent="0.3">
      <c r="A23" s="13"/>
      <c r="B23" s="13"/>
      <c r="C23" s="13"/>
      <c r="D23" s="13"/>
      <c r="E23" s="13"/>
      <c r="F23" s="13"/>
      <c r="G23" s="13"/>
      <c r="H23" s="13"/>
      <c r="I23" s="55"/>
      <c r="J23" s="56"/>
      <c r="L23"/>
      <c r="M23"/>
      <c r="N23"/>
    </row>
    <row r="24" spans="1:14" s="161" customFormat="1" ht="43.2" x14ac:dyDescent="0.3">
      <c r="A24" s="13"/>
      <c r="B24" s="57" t="s">
        <v>60</v>
      </c>
      <c r="C24" s="57" t="s">
        <v>61</v>
      </c>
      <c r="D24" s="58" t="s">
        <v>62</v>
      </c>
      <c r="E24" s="58" t="s">
        <v>63</v>
      </c>
      <c r="F24" s="58" t="s">
        <v>64</v>
      </c>
      <c r="G24" s="58" t="s">
        <v>65</v>
      </c>
      <c r="H24" s="57" t="s">
        <v>66</v>
      </c>
      <c r="I24" s="59" t="s">
        <v>53</v>
      </c>
      <c r="J24" s="60"/>
      <c r="L24"/>
      <c r="M24"/>
      <c r="N24"/>
    </row>
    <row r="25" spans="1:14" s="161" customFormat="1" ht="41.4" x14ac:dyDescent="0.3">
      <c r="A25" s="13"/>
      <c r="B25" s="61" t="s">
        <v>164</v>
      </c>
      <c r="C25" s="61" t="s">
        <v>150</v>
      </c>
      <c r="D25" s="61" t="s">
        <v>151</v>
      </c>
      <c r="E25" s="61" t="s">
        <v>152</v>
      </c>
      <c r="F25" s="61" t="s">
        <v>153</v>
      </c>
      <c r="G25" s="61" t="s">
        <v>154</v>
      </c>
      <c r="H25" s="61" t="s">
        <v>145</v>
      </c>
      <c r="I25" s="61"/>
      <c r="J25" s="62"/>
      <c r="L25"/>
      <c r="M25"/>
      <c r="N25"/>
    </row>
    <row r="26" spans="1:14" ht="41.4" x14ac:dyDescent="0.3">
      <c r="A26" s="13"/>
      <c r="B26" s="61" t="s">
        <v>164</v>
      </c>
      <c r="C26" s="61" t="s">
        <v>155</v>
      </c>
      <c r="D26" s="61" t="s">
        <v>151</v>
      </c>
      <c r="E26" s="61" t="s">
        <v>152</v>
      </c>
      <c r="F26" s="61" t="s">
        <v>153</v>
      </c>
      <c r="G26" s="61" t="s">
        <v>154</v>
      </c>
      <c r="H26" s="61" t="s">
        <v>145</v>
      </c>
      <c r="I26" s="61"/>
      <c r="J26" s="62"/>
    </row>
    <row r="27" spans="1:14" ht="55.2" x14ac:dyDescent="0.3">
      <c r="A27" s="13"/>
      <c r="B27" s="61" t="s">
        <v>165</v>
      </c>
      <c r="C27" s="61" t="s">
        <v>169</v>
      </c>
      <c r="D27" s="61" t="s">
        <v>157</v>
      </c>
      <c r="E27" s="61" t="s">
        <v>119</v>
      </c>
      <c r="F27" s="72" t="s">
        <v>120</v>
      </c>
      <c r="G27" s="61" t="s">
        <v>121</v>
      </c>
      <c r="H27" s="61" t="s">
        <v>112</v>
      </c>
      <c r="I27" s="61"/>
      <c r="J27" s="62"/>
    </row>
    <row r="28" spans="1:14" ht="82.8" x14ac:dyDescent="0.3">
      <c r="A28" s="13"/>
      <c r="B28" s="61" t="s">
        <v>165</v>
      </c>
      <c r="C28" s="61" t="s">
        <v>170</v>
      </c>
      <c r="D28" s="61" t="s">
        <v>124</v>
      </c>
      <c r="E28" s="61" t="s">
        <v>160</v>
      </c>
      <c r="F28" s="61" t="s">
        <v>126</v>
      </c>
      <c r="G28" s="61" t="s">
        <v>127</v>
      </c>
      <c r="H28" s="61" t="s">
        <v>112</v>
      </c>
      <c r="I28" s="61"/>
      <c r="J28" s="62"/>
    </row>
    <row r="29" spans="1:14" ht="41.4" x14ac:dyDescent="0.3">
      <c r="A29" s="13"/>
      <c r="B29" s="61" t="s">
        <v>165</v>
      </c>
      <c r="C29" s="61" t="s">
        <v>171</v>
      </c>
      <c r="D29" s="61" t="s">
        <v>151</v>
      </c>
      <c r="E29" s="61" t="s">
        <v>152</v>
      </c>
      <c r="F29" s="61" t="s">
        <v>153</v>
      </c>
      <c r="G29" s="61" t="s">
        <v>154</v>
      </c>
      <c r="H29" s="61" t="s">
        <v>145</v>
      </c>
      <c r="I29" s="61"/>
      <c r="J29" s="62"/>
    </row>
    <row r="30" spans="1:14" s="161" customFormat="1" x14ac:dyDescent="0.3">
      <c r="A30" s="13"/>
      <c r="B30" s="13"/>
      <c r="C30" s="13"/>
      <c r="D30" s="13"/>
      <c r="E30" s="13"/>
      <c r="F30" s="13"/>
      <c r="G30" s="13"/>
      <c r="H30" s="13"/>
      <c r="I30" s="13"/>
      <c r="J30"/>
      <c r="L30"/>
      <c r="M30"/>
      <c r="N30"/>
    </row>
    <row r="31" spans="1:14" s="161" customFormat="1" x14ac:dyDescent="0.3">
      <c r="A31"/>
      <c r="B31" s="148" t="s">
        <v>67</v>
      </c>
      <c r="C31" s="148"/>
      <c r="D31" s="148"/>
      <c r="E31" s="148"/>
      <c r="F31" s="148"/>
      <c r="G31" s="148"/>
      <c r="H31" s="148"/>
      <c r="I31" s="148"/>
      <c r="J31" s="148"/>
      <c r="L31"/>
      <c r="M31"/>
      <c r="N31"/>
    </row>
    <row r="33" spans="1:14" s="161" customFormat="1" ht="28.8" x14ac:dyDescent="0.3">
      <c r="A33" s="13"/>
      <c r="B33" s="57" t="s">
        <v>60</v>
      </c>
      <c r="C33" s="57" t="s">
        <v>61</v>
      </c>
      <c r="D33" s="59" t="s">
        <v>68</v>
      </c>
      <c r="E33" s="158" t="s">
        <v>69</v>
      </c>
      <c r="F33" s="159"/>
      <c r="G33" s="160"/>
      <c r="H33" s="59" t="s">
        <v>70</v>
      </c>
      <c r="I33" s="59" t="s">
        <v>53</v>
      </c>
      <c r="J33"/>
      <c r="L33"/>
      <c r="M33"/>
      <c r="N33"/>
    </row>
    <row r="34" spans="1:14" s="161" customFormat="1" x14ac:dyDescent="0.3">
      <c r="A34" s="13"/>
      <c r="B34" s="61" t="s">
        <v>164</v>
      </c>
      <c r="C34" s="61" t="s">
        <v>150</v>
      </c>
      <c r="D34" s="75" t="s">
        <v>129</v>
      </c>
      <c r="E34" s="155" t="s">
        <v>162</v>
      </c>
      <c r="F34" s="156"/>
      <c r="G34" s="157"/>
      <c r="H34" s="64">
        <v>4</v>
      </c>
      <c r="I34" s="65"/>
      <c r="J34"/>
      <c r="L34"/>
      <c r="M34"/>
      <c r="N34"/>
    </row>
    <row r="35" spans="1:14" s="161" customFormat="1" x14ac:dyDescent="0.3">
      <c r="A35" s="13"/>
      <c r="B35" s="61" t="s">
        <v>164</v>
      </c>
      <c r="C35" s="61" t="s">
        <v>155</v>
      </c>
      <c r="D35" s="75" t="s">
        <v>129</v>
      </c>
      <c r="E35" s="155" t="s">
        <v>155</v>
      </c>
      <c r="F35" s="156"/>
      <c r="G35" s="157"/>
      <c r="H35" s="64">
        <v>6</v>
      </c>
      <c r="I35" s="65"/>
      <c r="J35"/>
      <c r="L35"/>
      <c r="M35"/>
      <c r="N35"/>
    </row>
    <row r="36" spans="1:14" s="161" customFormat="1" x14ac:dyDescent="0.3">
      <c r="A36" s="13"/>
      <c r="B36" s="61" t="s">
        <v>165</v>
      </c>
      <c r="C36" s="61" t="s">
        <v>169</v>
      </c>
      <c r="D36" s="75" t="s">
        <v>129</v>
      </c>
      <c r="E36" s="155" t="s">
        <v>172</v>
      </c>
      <c r="F36" s="156"/>
      <c r="G36" s="157"/>
      <c r="H36" s="64">
        <v>5</v>
      </c>
      <c r="I36" s="65"/>
      <c r="J36"/>
      <c r="L36"/>
      <c r="M36"/>
      <c r="N36"/>
    </row>
    <row r="37" spans="1:14" s="161" customFormat="1" x14ac:dyDescent="0.3">
      <c r="A37" s="13"/>
      <c r="B37" s="61" t="s">
        <v>165</v>
      </c>
      <c r="C37" s="61" t="s">
        <v>170</v>
      </c>
      <c r="D37" s="75" t="s">
        <v>129</v>
      </c>
      <c r="E37" s="155" t="s">
        <v>173</v>
      </c>
      <c r="F37" s="156"/>
      <c r="G37" s="157"/>
      <c r="H37" s="64">
        <v>4</v>
      </c>
      <c r="I37" s="65"/>
      <c r="J37"/>
      <c r="L37"/>
      <c r="M37"/>
      <c r="N37"/>
    </row>
    <row r="38" spans="1:14" s="161" customFormat="1" x14ac:dyDescent="0.3">
      <c r="A38" s="13"/>
      <c r="B38" s="61" t="s">
        <v>165</v>
      </c>
      <c r="C38" s="61" t="s">
        <v>171</v>
      </c>
      <c r="D38" s="75" t="s">
        <v>129</v>
      </c>
      <c r="E38" s="155" t="s">
        <v>173</v>
      </c>
      <c r="F38" s="156"/>
      <c r="G38" s="157"/>
      <c r="H38" s="64">
        <v>5</v>
      </c>
      <c r="I38" s="65"/>
      <c r="J38"/>
      <c r="L38"/>
      <c r="M38"/>
      <c r="N38"/>
    </row>
    <row r="39" spans="1:14" s="161" customFormat="1" x14ac:dyDescent="0.3">
      <c r="A39" s="13"/>
      <c r="B39" s="63"/>
      <c r="C39" s="63"/>
      <c r="D39" s="75"/>
      <c r="E39" s="116"/>
      <c r="F39" s="117"/>
      <c r="G39" s="118"/>
      <c r="H39" s="64">
        <v>0</v>
      </c>
      <c r="I39" s="65"/>
      <c r="J39"/>
      <c r="L39"/>
      <c r="M39"/>
      <c r="N39"/>
    </row>
    <row r="40" spans="1:14" x14ac:dyDescent="0.3">
      <c r="A40" s="13"/>
      <c r="B40" s="63"/>
      <c r="C40" s="63"/>
      <c r="D40" s="75" t="s">
        <v>111</v>
      </c>
      <c r="E40" s="155"/>
      <c r="F40" s="156"/>
      <c r="G40" s="157"/>
      <c r="H40" s="64">
        <v>0</v>
      </c>
      <c r="I40" s="65"/>
    </row>
    <row r="41" spans="1:14" ht="30" customHeight="1" x14ac:dyDescent="0.3">
      <c r="A41" s="13"/>
      <c r="B41" s="13"/>
      <c r="C41" s="13"/>
      <c r="D41" s="13"/>
      <c r="E41" s="13"/>
      <c r="F41" s="66"/>
      <c r="G41" s="67" t="s">
        <v>71</v>
      </c>
      <c r="H41" s="68">
        <f>SUM(H34:H40)</f>
        <v>24</v>
      </c>
      <c r="I41" s="13"/>
    </row>
    <row r="42" spans="1:14" ht="30" customHeight="1" x14ac:dyDescent="0.3">
      <c r="A42" s="13"/>
      <c r="B42" s="13"/>
      <c r="C42" s="13"/>
      <c r="D42" s="13"/>
      <c r="E42" s="13"/>
      <c r="F42" s="69"/>
      <c r="G42" s="70" t="s">
        <v>72</v>
      </c>
      <c r="H42" s="71" t="b">
        <f>EXACT(H41,I14)</f>
        <v>1</v>
      </c>
      <c r="I42" s="13"/>
    </row>
  </sheetData>
  <sheetProtection insertRows="0"/>
  <mergeCells count="14">
    <mergeCell ref="E38:G38"/>
    <mergeCell ref="E40:G40"/>
    <mergeCell ref="B31:J31"/>
    <mergeCell ref="E33:G33"/>
    <mergeCell ref="E34:G34"/>
    <mergeCell ref="E35:G35"/>
    <mergeCell ref="E36:G36"/>
    <mergeCell ref="E37:G37"/>
    <mergeCell ref="B1:D1"/>
    <mergeCell ref="C2:E2"/>
    <mergeCell ref="I5:I6"/>
    <mergeCell ref="J5:J6"/>
    <mergeCell ref="B16:J16"/>
    <mergeCell ref="B22:J22"/>
  </mergeCells>
  <conditionalFormatting sqref="H42">
    <cfRule type="cellIs" dxfId="11" priority="1" operator="equal">
      <formula>$D$14</formula>
    </cfRule>
    <cfRule type="containsText" dxfId="10" priority="2" operator="containsText" text="HAMIS">
      <formula>NOT(ISERROR(SEARCH("HAMIS",H42)))</formula>
    </cfRule>
    <cfRule type="containsText" dxfId="9" priority="3" operator="containsText" text="IGAZ">
      <formula>NOT(ISERROR(SEARCH("IGAZ",H42)))</formula>
    </cfRule>
  </conditionalFormatting>
  <dataValidations count="2">
    <dataValidation type="decimal" allowBlank="1" showInputMessage="1" showErrorMessage="1" sqref="H34:H40" xr:uid="{0B63E926-A308-4795-849C-51A01DA69DA2}">
      <formula1>0</formula1>
      <formula2>1000</formula2>
    </dataValidation>
    <dataValidation type="decimal" allowBlank="1" showInputMessage="1" showErrorMessage="1" sqref="H41 C14:I14" xr:uid="{16E269CB-6F41-4D85-BB18-2E484336D992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2216A19-6B22-475C-98A5-EE90B7717301}">
          <x14:formula1>
            <xm:f>'D:\2025_26\Intézményi dok\Projettervek\[Műszaki_Informatika_9B_10B_11B_12B_20250921.xlsx]Alapadatok_1'!#REF!</xm:f>
          </x14:formula1>
          <xm:sqref>C6:G6</xm:sqref>
        </x14:dataValidation>
        <x14:dataValidation type="list" allowBlank="1" showInputMessage="1" showErrorMessage="1" xr:uid="{3CFE1A8F-87C0-41BD-9F6C-6B796EB89336}">
          <x14:formula1>
            <xm:f>'D:\2025_26\Intézményi dok\Projettervek\[Műszaki_Informatika_9B_10B_11B_12B_20250921.xlsx]Alapadatok_1'!#REF!</xm:f>
          </x14:formula1>
          <xm:sqref>C3</xm:sqref>
        </x14:dataValidation>
        <x14:dataValidation type="list" allowBlank="1" showInputMessage="1" showErrorMessage="1" xr:uid="{0CAA91DF-C5FE-474A-848C-49761131C4F5}">
          <x14:formula1>
            <xm:f>'D:\2025_26\Intézményi dok\Projettervek\[Műszaki_Informatika_9B_10B_11B_12B_20250921.xlsx]Alapadatok_1'!#REF!</xm:f>
          </x14:formula1>
          <xm:sqref>E3</xm:sqref>
        </x14:dataValidation>
        <x14:dataValidation type="list" allowBlank="1" showInputMessage="1" showErrorMessage="1" xr:uid="{A1DA81C7-634B-4DE4-83E3-3C972E4BB644}">
          <x14:formula1>
            <xm:f>'D:\2025_26\Intézményi dok\Projettervek\[Műszaki_Informatika_9B_10B_11B_12B_20250921.xlsx]Alapadatok_1'!#REF!</xm:f>
          </x14:formula1>
          <xm:sqref>C4</xm:sqref>
        </x14:dataValidation>
        <x14:dataValidation type="list" allowBlank="1" showInputMessage="1" showErrorMessage="1" xr:uid="{C1FFCF3F-6665-4519-95C4-BE2EAA6FA0D2}">
          <x14:formula1>
            <xm:f>'D:\2025_26\Intézményi dok\Projettervek\[Műszaki_Informatika_9B_10B_11B_12B_20250921.xlsx]Alapadatok_1'!#REF!</xm:f>
          </x14:formula1>
          <xm:sqref>E4 J3:J4</xm:sqref>
        </x14:dataValidation>
        <x14:dataValidation type="list" allowBlank="1" showInputMessage="1" showErrorMessage="1" xr:uid="{59C7F2A8-5C04-4BC9-B4CB-1654E73FF1BD}">
          <x14:formula1>
            <xm:f>'D:\2025_26\Intézményi dok\Projettervek\[Műszaki_Informatika_9B_10B_11B_12B_20250921.xlsx]Alapadatok_1'!#REF!</xm:f>
          </x14:formula1>
          <xm:sqref>C2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4501-64EF-4092-B08E-8F153EFCE20A}">
  <sheetPr>
    <tabColor theme="4" tint="0.39997558519241921"/>
    <pageSetUpPr fitToPage="1"/>
  </sheetPr>
  <dimension ref="A1:N57"/>
  <sheetViews>
    <sheetView topLeftCell="A10" zoomScale="86" zoomScaleNormal="86" workbookViewId="0">
      <selection activeCell="C15" sqref="C15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161" customWidth="1"/>
  </cols>
  <sheetData>
    <row r="1" spans="1:14" x14ac:dyDescent="0.3">
      <c r="A1" s="13"/>
      <c r="B1" s="149" t="s">
        <v>27</v>
      </c>
      <c r="C1" s="149"/>
      <c r="D1" s="149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50" t="s">
        <v>29</v>
      </c>
      <c r="D2" s="151"/>
      <c r="E2" s="152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174</v>
      </c>
      <c r="D4" s="25" t="s">
        <v>36</v>
      </c>
      <c r="E4" s="26" t="s">
        <v>98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175</v>
      </c>
      <c r="D5" s="28"/>
      <c r="E5" s="28"/>
      <c r="F5" s="28"/>
      <c r="G5" s="28"/>
      <c r="H5" s="29"/>
      <c r="I5" s="153"/>
      <c r="J5" s="153"/>
    </row>
    <row r="6" spans="1:14" ht="28.8" x14ac:dyDescent="0.3">
      <c r="A6" s="13"/>
      <c r="B6" s="30" t="s">
        <v>39</v>
      </c>
      <c r="C6" s="24" t="s">
        <v>98</v>
      </c>
      <c r="D6" s="24" t="s">
        <v>40</v>
      </c>
      <c r="E6" s="24" t="s">
        <v>40</v>
      </c>
      <c r="F6" s="24" t="s">
        <v>40</v>
      </c>
      <c r="G6" s="24" t="s">
        <v>40</v>
      </c>
      <c r="H6" s="29"/>
      <c r="I6" s="153"/>
      <c r="J6" s="153"/>
    </row>
    <row r="7" spans="1:14" ht="28.8" x14ac:dyDescent="0.3">
      <c r="A7" s="13"/>
      <c r="B7" s="30" t="s">
        <v>108</v>
      </c>
      <c r="C7" s="162" t="s">
        <v>176</v>
      </c>
      <c r="D7" s="162"/>
      <c r="E7" s="28"/>
      <c r="F7" s="28"/>
      <c r="G7" s="28"/>
      <c r="H7" s="29"/>
      <c r="I7" s="153"/>
      <c r="J7" s="153"/>
    </row>
    <row r="8" spans="1:14" s="161" customForma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L8"/>
      <c r="M8"/>
      <c r="N8"/>
    </row>
    <row r="9" spans="1:14" s="161" customFormat="1" x14ac:dyDescent="0.3">
      <c r="A9" s="13"/>
      <c r="B9" s="31" t="s">
        <v>41</v>
      </c>
      <c r="C9" s="31"/>
      <c r="D9" s="13"/>
      <c r="E9" s="13"/>
      <c r="F9" s="13"/>
      <c r="G9" s="13"/>
      <c r="H9" s="13"/>
      <c r="I9" s="13"/>
      <c r="J9" s="13"/>
      <c r="L9"/>
      <c r="M9"/>
      <c r="N9"/>
    </row>
    <row r="10" spans="1:14" s="161" customFormat="1" x14ac:dyDescent="0.3">
      <c r="A10" s="13"/>
      <c r="B10" s="13"/>
      <c r="C10" s="32" t="s">
        <v>42</v>
      </c>
      <c r="D10" s="32" t="s">
        <v>43</v>
      </c>
      <c r="E10" s="32" t="s">
        <v>44</v>
      </c>
      <c r="F10" s="32" t="s">
        <v>45</v>
      </c>
      <c r="G10" s="32" t="s">
        <v>46</v>
      </c>
      <c r="H10" s="32" t="s">
        <v>47</v>
      </c>
      <c r="I10" s="32"/>
      <c r="J10" s="13"/>
      <c r="L10"/>
      <c r="M10"/>
      <c r="N10"/>
    </row>
    <row r="11" spans="1:14" s="161" customFormat="1" ht="43.2" x14ac:dyDescent="0.3">
      <c r="A11" s="13"/>
      <c r="B11" s="33" t="s">
        <v>48</v>
      </c>
      <c r="C11" s="34" t="s">
        <v>177</v>
      </c>
      <c r="D11" s="35" t="s">
        <v>178</v>
      </c>
      <c r="E11" s="34" t="s">
        <v>179</v>
      </c>
      <c r="F11" s="35" t="s">
        <v>180</v>
      </c>
      <c r="G11" s="34" t="s">
        <v>181</v>
      </c>
      <c r="H11" s="35" t="s">
        <v>104</v>
      </c>
      <c r="I11" s="36"/>
      <c r="J11" s="37"/>
      <c r="L11"/>
      <c r="M11"/>
      <c r="N11"/>
    </row>
    <row r="12" spans="1:14" s="161" customFormat="1" ht="28.8" x14ac:dyDescent="0.3">
      <c r="A12" s="13"/>
      <c r="B12" s="33" t="s">
        <v>49</v>
      </c>
      <c r="C12" s="34" t="s">
        <v>182</v>
      </c>
      <c r="D12" s="35" t="s">
        <v>183</v>
      </c>
      <c r="E12" s="34" t="s">
        <v>184</v>
      </c>
      <c r="F12" s="35" t="s">
        <v>185</v>
      </c>
      <c r="G12" s="34" t="s">
        <v>186</v>
      </c>
      <c r="H12" s="35" t="s">
        <v>187</v>
      </c>
      <c r="I12" s="36"/>
      <c r="J12" s="37"/>
      <c r="L12"/>
      <c r="M12"/>
      <c r="N12"/>
    </row>
    <row r="13" spans="1:14" s="161" customFormat="1" ht="28.8" x14ac:dyDescent="0.3">
      <c r="A13" s="13"/>
      <c r="B13" s="38" t="s">
        <v>50</v>
      </c>
      <c r="C13" s="39" t="s">
        <v>111</v>
      </c>
      <c r="D13" s="40"/>
      <c r="E13" s="39"/>
      <c r="F13" s="40"/>
      <c r="G13" s="39"/>
      <c r="H13" s="40"/>
      <c r="I13" s="41"/>
      <c r="J13" s="42"/>
      <c r="L13"/>
      <c r="M13"/>
      <c r="N13"/>
    </row>
    <row r="14" spans="1:14" s="161" customFormat="1" ht="46.5" customHeight="1" x14ac:dyDescent="0.3">
      <c r="A14" s="13"/>
      <c r="B14" s="38" t="s">
        <v>51</v>
      </c>
      <c r="C14" s="39" t="s">
        <v>188</v>
      </c>
      <c r="D14" s="40" t="s">
        <v>188</v>
      </c>
      <c r="E14" s="39" t="s">
        <v>188</v>
      </c>
      <c r="F14" s="40" t="s">
        <v>189</v>
      </c>
      <c r="G14" s="39" t="s">
        <v>188</v>
      </c>
      <c r="H14" s="40" t="s">
        <v>190</v>
      </c>
      <c r="I14" s="41"/>
      <c r="J14" s="42"/>
      <c r="L14"/>
      <c r="M14"/>
      <c r="N14"/>
    </row>
    <row r="15" spans="1:14" s="161" customFormat="1" ht="30" customHeight="1" x14ac:dyDescent="0.3">
      <c r="A15" s="13"/>
      <c r="B15" s="33" t="s">
        <v>52</v>
      </c>
      <c r="C15" s="43">
        <v>15</v>
      </c>
      <c r="D15" s="44">
        <v>20</v>
      </c>
      <c r="E15" s="43">
        <v>22</v>
      </c>
      <c r="F15" s="44">
        <v>15</v>
      </c>
      <c r="G15" s="43">
        <v>20</v>
      </c>
      <c r="H15" s="44">
        <v>15</v>
      </c>
      <c r="I15" s="45">
        <f>SUM(C15:H15)</f>
        <v>107</v>
      </c>
      <c r="J15" s="13"/>
      <c r="L15"/>
      <c r="M15"/>
      <c r="N15"/>
    </row>
    <row r="17" spans="1:14" s="161" customFormat="1" x14ac:dyDescent="0.3">
      <c r="A17"/>
      <c r="B17" s="154" t="s">
        <v>54</v>
      </c>
      <c r="C17" s="154"/>
      <c r="D17" s="154"/>
      <c r="E17" s="154"/>
      <c r="F17" s="154"/>
      <c r="G17" s="154"/>
      <c r="H17" s="154"/>
      <c r="I17" s="154"/>
      <c r="J17" s="154"/>
      <c r="L17"/>
      <c r="M17"/>
      <c r="N17"/>
    </row>
    <row r="18" spans="1:14" s="161" customFormat="1" x14ac:dyDescent="0.3">
      <c r="A18"/>
      <c r="B18" s="47"/>
      <c r="C18" s="47" t="s">
        <v>42</v>
      </c>
      <c r="D18" s="47" t="s">
        <v>55</v>
      </c>
      <c r="E18" s="47" t="s">
        <v>44</v>
      </c>
      <c r="F18" s="47" t="s">
        <v>56</v>
      </c>
      <c r="G18" s="47" t="s">
        <v>46</v>
      </c>
      <c r="H18" s="47" t="s">
        <v>47</v>
      </c>
      <c r="I18" s="47"/>
      <c r="J18" s="119"/>
      <c r="L18"/>
      <c r="M18"/>
      <c r="N18"/>
    </row>
    <row r="19" spans="1:14" s="161" customFormat="1" ht="99.9" customHeight="1" x14ac:dyDescent="0.3">
      <c r="A19" s="13"/>
      <c r="B19" s="33" t="s">
        <v>57</v>
      </c>
      <c r="C19" s="34" t="s">
        <v>167</v>
      </c>
      <c r="D19" s="35" t="s">
        <v>191</v>
      </c>
      <c r="E19" s="34" t="s">
        <v>192</v>
      </c>
      <c r="F19" s="35" t="s">
        <v>193</v>
      </c>
      <c r="G19" s="34" t="s">
        <v>194</v>
      </c>
      <c r="H19" s="35" t="s">
        <v>149</v>
      </c>
      <c r="I19" s="48"/>
      <c r="J19" s="49"/>
      <c r="L19"/>
      <c r="M19"/>
      <c r="N19"/>
    </row>
    <row r="20" spans="1:14" s="161" customFormat="1" ht="99.9" customHeight="1" x14ac:dyDescent="0.3">
      <c r="A20" s="13"/>
      <c r="B20" s="46" t="s">
        <v>58</v>
      </c>
      <c r="C20" s="50" t="s">
        <v>116</v>
      </c>
      <c r="D20" s="51" t="s">
        <v>116</v>
      </c>
      <c r="E20" s="50" t="s">
        <v>116</v>
      </c>
      <c r="F20" s="51" t="s">
        <v>116</v>
      </c>
      <c r="G20" s="50" t="s">
        <v>116</v>
      </c>
      <c r="H20" s="51" t="s">
        <v>116</v>
      </c>
      <c r="I20" s="48"/>
      <c r="J20" s="49"/>
      <c r="L20"/>
      <c r="M20"/>
      <c r="N20"/>
    </row>
    <row r="21" spans="1:14" s="161" customFormat="1" ht="35.25" customHeight="1" x14ac:dyDescent="0.3">
      <c r="A21"/>
      <c r="B21" s="52" t="s">
        <v>53</v>
      </c>
      <c r="C21" s="53"/>
      <c r="D21" s="54"/>
      <c r="E21" s="53"/>
      <c r="F21" s="54"/>
      <c r="G21" s="53"/>
      <c r="H21" s="54"/>
      <c r="I21"/>
      <c r="J21"/>
      <c r="L21"/>
      <c r="M21"/>
      <c r="N21"/>
    </row>
    <row r="23" spans="1:14" s="161" customFormat="1" x14ac:dyDescent="0.3">
      <c r="A23"/>
      <c r="B23" s="148" t="s">
        <v>59</v>
      </c>
      <c r="C23" s="148"/>
      <c r="D23" s="148"/>
      <c r="E23" s="148"/>
      <c r="F23" s="148"/>
      <c r="G23" s="148"/>
      <c r="H23" s="148"/>
      <c r="I23" s="148"/>
      <c r="J23" s="148"/>
      <c r="L23"/>
      <c r="M23"/>
      <c r="N23"/>
    </row>
    <row r="24" spans="1:14" s="161" customFormat="1" x14ac:dyDescent="0.3">
      <c r="A24" s="13"/>
      <c r="B24" s="13"/>
      <c r="C24" s="13"/>
      <c r="D24" s="13"/>
      <c r="E24" s="13"/>
      <c r="F24" s="13"/>
      <c r="G24" s="13"/>
      <c r="H24" s="13"/>
      <c r="I24" s="55"/>
      <c r="J24" s="56"/>
      <c r="L24"/>
      <c r="M24"/>
      <c r="N24"/>
    </row>
    <row r="25" spans="1:14" s="161" customFormat="1" ht="43.2" x14ac:dyDescent="0.3">
      <c r="A25" s="13"/>
      <c r="B25" s="57" t="s">
        <v>60</v>
      </c>
      <c r="C25" s="57" t="s">
        <v>61</v>
      </c>
      <c r="D25" s="58" t="s">
        <v>62</v>
      </c>
      <c r="E25" s="58" t="s">
        <v>63</v>
      </c>
      <c r="F25" s="58" t="s">
        <v>64</v>
      </c>
      <c r="G25" s="58" t="s">
        <v>65</v>
      </c>
      <c r="H25" s="57" t="s">
        <v>66</v>
      </c>
      <c r="I25" s="59" t="s">
        <v>53</v>
      </c>
      <c r="J25" s="60"/>
      <c r="L25"/>
      <c r="M25"/>
      <c r="N25"/>
    </row>
    <row r="26" spans="1:14" s="161" customFormat="1" ht="41.4" x14ac:dyDescent="0.3">
      <c r="A26" s="13"/>
      <c r="B26" s="61" t="s">
        <v>182</v>
      </c>
      <c r="C26" s="61" t="s">
        <v>150</v>
      </c>
      <c r="D26" s="61" t="s">
        <v>151</v>
      </c>
      <c r="E26" s="61" t="s">
        <v>152</v>
      </c>
      <c r="F26" s="61" t="s">
        <v>153</v>
      </c>
      <c r="G26" s="61" t="s">
        <v>154</v>
      </c>
      <c r="H26" s="61" t="s">
        <v>195</v>
      </c>
      <c r="I26" s="61"/>
      <c r="J26" s="62"/>
      <c r="L26"/>
      <c r="M26"/>
      <c r="N26"/>
    </row>
    <row r="27" spans="1:14" s="161" customFormat="1" ht="41.4" x14ac:dyDescent="0.3">
      <c r="A27" s="13"/>
      <c r="B27" s="61" t="s">
        <v>182</v>
      </c>
      <c r="C27" s="61" t="s">
        <v>155</v>
      </c>
      <c r="D27" s="61" t="s">
        <v>151</v>
      </c>
      <c r="E27" s="61" t="s">
        <v>152</v>
      </c>
      <c r="F27" s="61" t="s">
        <v>153</v>
      </c>
      <c r="G27" s="61" t="s">
        <v>154</v>
      </c>
      <c r="H27" s="61" t="s">
        <v>195</v>
      </c>
      <c r="I27" s="61"/>
      <c r="J27" s="62"/>
      <c r="L27"/>
      <c r="M27"/>
      <c r="N27"/>
    </row>
    <row r="28" spans="1:14" s="161" customFormat="1" ht="82.8" x14ac:dyDescent="0.3">
      <c r="A28" s="13"/>
      <c r="B28" s="61" t="s">
        <v>183</v>
      </c>
      <c r="C28" s="61" t="s">
        <v>196</v>
      </c>
      <c r="D28" s="61" t="s">
        <v>197</v>
      </c>
      <c r="E28" s="61" t="s">
        <v>198</v>
      </c>
      <c r="F28" s="61" t="s">
        <v>199</v>
      </c>
      <c r="G28" s="61" t="s">
        <v>200</v>
      </c>
      <c r="H28" s="61" t="s">
        <v>195</v>
      </c>
      <c r="I28" s="61"/>
      <c r="J28" s="62"/>
      <c r="L28"/>
      <c r="M28"/>
      <c r="N28"/>
    </row>
    <row r="29" spans="1:14" s="161" customFormat="1" ht="82.8" x14ac:dyDescent="0.3">
      <c r="A29" s="13"/>
      <c r="B29" s="61" t="s">
        <v>183</v>
      </c>
      <c r="C29" s="61" t="s">
        <v>201</v>
      </c>
      <c r="D29" s="61" t="s">
        <v>197</v>
      </c>
      <c r="E29" s="61" t="s">
        <v>198</v>
      </c>
      <c r="F29" s="61" t="s">
        <v>199</v>
      </c>
      <c r="G29" s="61" t="s">
        <v>200</v>
      </c>
      <c r="H29" s="61" t="s">
        <v>195</v>
      </c>
      <c r="I29" s="61"/>
      <c r="J29" s="62"/>
      <c r="L29"/>
      <c r="M29"/>
      <c r="N29"/>
    </row>
    <row r="30" spans="1:14" s="161" customFormat="1" ht="82.8" x14ac:dyDescent="0.3">
      <c r="A30" s="13"/>
      <c r="B30" s="61" t="s">
        <v>184</v>
      </c>
      <c r="C30" s="61" t="s">
        <v>150</v>
      </c>
      <c r="D30" s="61" t="s">
        <v>202</v>
      </c>
      <c r="E30" s="61" t="s">
        <v>203</v>
      </c>
      <c r="F30" s="61" t="s">
        <v>204</v>
      </c>
      <c r="G30" s="61" t="s">
        <v>205</v>
      </c>
      <c r="H30" s="61" t="s">
        <v>195</v>
      </c>
      <c r="I30" s="61"/>
      <c r="J30" s="62"/>
      <c r="L30"/>
      <c r="M30"/>
      <c r="N30"/>
    </row>
    <row r="31" spans="1:14" s="161" customFormat="1" ht="82.8" x14ac:dyDescent="0.3">
      <c r="A31" s="13"/>
      <c r="B31" s="61" t="s">
        <v>184</v>
      </c>
      <c r="C31" s="61" t="s">
        <v>201</v>
      </c>
      <c r="D31" s="61" t="s">
        <v>202</v>
      </c>
      <c r="E31" s="61" t="s">
        <v>203</v>
      </c>
      <c r="F31" s="61" t="s">
        <v>204</v>
      </c>
      <c r="G31" s="61" t="s">
        <v>205</v>
      </c>
      <c r="H31" s="61" t="s">
        <v>195</v>
      </c>
      <c r="I31" s="61"/>
      <c r="J31" s="62"/>
      <c r="L31"/>
      <c r="M31"/>
      <c r="N31"/>
    </row>
    <row r="32" spans="1:14" s="161" customFormat="1" ht="41.4" x14ac:dyDescent="0.3">
      <c r="A32" s="13"/>
      <c r="B32" s="61" t="s">
        <v>185</v>
      </c>
      <c r="C32" s="61" t="s">
        <v>206</v>
      </c>
      <c r="D32" s="61" t="s">
        <v>207</v>
      </c>
      <c r="E32" s="61" t="s">
        <v>208</v>
      </c>
      <c r="F32" s="61" t="s">
        <v>209</v>
      </c>
      <c r="G32" s="61" t="s">
        <v>210</v>
      </c>
      <c r="H32" s="61" t="s">
        <v>190</v>
      </c>
      <c r="I32" s="61"/>
      <c r="J32" s="62"/>
      <c r="L32"/>
      <c r="M32"/>
      <c r="N32"/>
    </row>
    <row r="33" spans="1:14" s="161" customFormat="1" ht="41.4" x14ac:dyDescent="0.3">
      <c r="A33" s="13"/>
      <c r="B33" s="61" t="s">
        <v>185</v>
      </c>
      <c r="C33" s="61" t="s">
        <v>211</v>
      </c>
      <c r="D33" s="61" t="s">
        <v>207</v>
      </c>
      <c r="E33" s="61" t="s">
        <v>212</v>
      </c>
      <c r="F33" s="61" t="s">
        <v>209</v>
      </c>
      <c r="G33" s="61" t="s">
        <v>210</v>
      </c>
      <c r="H33" s="61" t="s">
        <v>190</v>
      </c>
      <c r="I33" s="61"/>
      <c r="J33" s="62"/>
      <c r="L33"/>
      <c r="M33"/>
      <c r="N33"/>
    </row>
    <row r="34" spans="1:14" s="161" customFormat="1" ht="69" x14ac:dyDescent="0.3">
      <c r="A34" s="13"/>
      <c r="B34" s="61" t="s">
        <v>186</v>
      </c>
      <c r="C34" s="61" t="s">
        <v>196</v>
      </c>
      <c r="D34" s="61" t="s">
        <v>213</v>
      </c>
      <c r="E34" s="61" t="s">
        <v>214</v>
      </c>
      <c r="F34" s="61" t="s">
        <v>204</v>
      </c>
      <c r="G34" s="61" t="s">
        <v>205</v>
      </c>
      <c r="H34" s="61" t="s">
        <v>195</v>
      </c>
      <c r="I34" s="61"/>
      <c r="J34" s="62"/>
      <c r="L34"/>
      <c r="M34"/>
      <c r="N34"/>
    </row>
    <row r="35" spans="1:14" s="161" customFormat="1" ht="69" x14ac:dyDescent="0.3">
      <c r="A35" s="13"/>
      <c r="B35" s="61" t="s">
        <v>186</v>
      </c>
      <c r="C35" s="61" t="s">
        <v>215</v>
      </c>
      <c r="D35" s="61" t="s">
        <v>213</v>
      </c>
      <c r="E35" s="61" t="s">
        <v>214</v>
      </c>
      <c r="F35" s="61" t="s">
        <v>204</v>
      </c>
      <c r="G35" s="61" t="s">
        <v>205</v>
      </c>
      <c r="H35" s="61" t="s">
        <v>195</v>
      </c>
      <c r="I35" s="61"/>
      <c r="J35" s="62"/>
      <c r="L35"/>
      <c r="M35"/>
      <c r="N35"/>
    </row>
    <row r="36" spans="1:14" s="161" customFormat="1" ht="41.4" x14ac:dyDescent="0.3">
      <c r="A36" s="13"/>
      <c r="B36" s="61" t="s">
        <v>187</v>
      </c>
      <c r="C36" s="61" t="s">
        <v>216</v>
      </c>
      <c r="D36" s="61" t="s">
        <v>217</v>
      </c>
      <c r="E36" s="61" t="s">
        <v>218</v>
      </c>
      <c r="F36" s="61" t="s">
        <v>209</v>
      </c>
      <c r="G36" s="61" t="s">
        <v>210</v>
      </c>
      <c r="H36" s="61" t="s">
        <v>190</v>
      </c>
      <c r="I36" s="61"/>
      <c r="J36" s="62"/>
      <c r="L36"/>
      <c r="M36"/>
      <c r="N36"/>
    </row>
    <row r="37" spans="1:14" s="161" customFormat="1" ht="41.4" x14ac:dyDescent="0.3">
      <c r="A37" s="13"/>
      <c r="B37" s="61" t="s">
        <v>187</v>
      </c>
      <c r="C37" s="61" t="s">
        <v>219</v>
      </c>
      <c r="D37" s="61" t="s">
        <v>217</v>
      </c>
      <c r="E37" s="61" t="s">
        <v>218</v>
      </c>
      <c r="F37" s="61" t="s">
        <v>209</v>
      </c>
      <c r="G37" s="61" t="s">
        <v>210</v>
      </c>
      <c r="H37" s="61" t="s">
        <v>190</v>
      </c>
      <c r="I37" s="61"/>
      <c r="J37" s="62"/>
      <c r="L37"/>
      <c r="M37"/>
      <c r="N37"/>
    </row>
    <row r="38" spans="1:14" s="161" customFormat="1" x14ac:dyDescent="0.3">
      <c r="A38" s="13"/>
      <c r="B38" s="13"/>
      <c r="C38" s="13"/>
      <c r="D38" s="13"/>
      <c r="E38" s="13"/>
      <c r="F38" s="13"/>
      <c r="G38" s="13"/>
      <c r="H38" s="13"/>
      <c r="I38" s="13"/>
      <c r="J38"/>
      <c r="L38"/>
      <c r="M38"/>
      <c r="N38"/>
    </row>
    <row r="39" spans="1:14" s="161" customFormat="1" x14ac:dyDescent="0.3">
      <c r="A39" s="13"/>
      <c r="B39" s="13"/>
      <c r="C39" s="13"/>
      <c r="D39" s="13"/>
      <c r="E39" s="13"/>
      <c r="F39" s="13"/>
      <c r="G39" s="13"/>
      <c r="H39" s="13"/>
      <c r="I39" s="13"/>
      <c r="J39"/>
      <c r="L39"/>
      <c r="M39"/>
      <c r="N39"/>
    </row>
    <row r="40" spans="1:14" s="161" customFormat="1" x14ac:dyDescent="0.3">
      <c r="A40"/>
      <c r="B40" s="148" t="s">
        <v>67</v>
      </c>
      <c r="C40" s="148"/>
      <c r="D40" s="148"/>
      <c r="E40" s="148"/>
      <c r="F40" s="148"/>
      <c r="G40" s="148"/>
      <c r="H40" s="148"/>
      <c r="I40" s="148"/>
      <c r="J40" s="148"/>
      <c r="L40"/>
      <c r="M40"/>
      <c r="N40"/>
    </row>
    <row r="42" spans="1:14" ht="28.8" x14ac:dyDescent="0.3">
      <c r="A42" s="13"/>
      <c r="B42" s="57" t="s">
        <v>60</v>
      </c>
      <c r="C42" s="57" t="s">
        <v>61</v>
      </c>
      <c r="D42" s="59" t="s">
        <v>68</v>
      </c>
      <c r="E42" s="158" t="s">
        <v>69</v>
      </c>
      <c r="F42" s="159"/>
      <c r="G42" s="160"/>
      <c r="H42" s="59" t="s">
        <v>70</v>
      </c>
      <c r="I42" s="59" t="s">
        <v>53</v>
      </c>
    </row>
    <row r="43" spans="1:14" x14ac:dyDescent="0.3">
      <c r="A43" s="13"/>
      <c r="B43" s="61" t="s">
        <v>182</v>
      </c>
      <c r="C43" s="61" t="s">
        <v>150</v>
      </c>
      <c r="D43" s="61" t="s">
        <v>190</v>
      </c>
      <c r="E43" s="155" t="s">
        <v>220</v>
      </c>
      <c r="F43" s="156"/>
      <c r="G43" s="157"/>
      <c r="H43" s="64">
        <v>5</v>
      </c>
      <c r="I43" s="65"/>
    </row>
    <row r="44" spans="1:14" ht="27.6" x14ac:dyDescent="0.3">
      <c r="A44" s="13"/>
      <c r="B44" s="61" t="s">
        <v>182</v>
      </c>
      <c r="C44" s="61" t="s">
        <v>221</v>
      </c>
      <c r="D44" s="61" t="s">
        <v>190</v>
      </c>
      <c r="E44" s="155" t="s">
        <v>221</v>
      </c>
      <c r="F44" s="156"/>
      <c r="G44" s="157"/>
      <c r="H44" s="64">
        <v>10</v>
      </c>
      <c r="I44" s="65"/>
    </row>
    <row r="45" spans="1:14" ht="27.6" x14ac:dyDescent="0.3">
      <c r="A45" s="13"/>
      <c r="B45" s="61" t="s">
        <v>183</v>
      </c>
      <c r="C45" s="61" t="s">
        <v>196</v>
      </c>
      <c r="D45" s="61" t="s">
        <v>190</v>
      </c>
      <c r="E45" s="155" t="s">
        <v>222</v>
      </c>
      <c r="F45" s="156"/>
      <c r="G45" s="157"/>
      <c r="H45" s="64">
        <v>8</v>
      </c>
      <c r="I45" s="65"/>
    </row>
    <row r="46" spans="1:14" ht="27.6" x14ac:dyDescent="0.3">
      <c r="A46" s="13"/>
      <c r="B46" s="61" t="s">
        <v>183</v>
      </c>
      <c r="C46" s="61" t="s">
        <v>201</v>
      </c>
      <c r="D46" s="61" t="s">
        <v>190</v>
      </c>
      <c r="E46" s="155" t="s">
        <v>223</v>
      </c>
      <c r="F46" s="156"/>
      <c r="G46" s="157"/>
      <c r="H46" s="64">
        <v>12</v>
      </c>
      <c r="I46" s="65"/>
    </row>
    <row r="47" spans="1:14" x14ac:dyDescent="0.3">
      <c r="A47" s="13"/>
      <c r="B47" s="61" t="s">
        <v>184</v>
      </c>
      <c r="C47" s="61" t="s">
        <v>150</v>
      </c>
      <c r="D47" s="61" t="s">
        <v>190</v>
      </c>
      <c r="E47" s="155" t="s">
        <v>224</v>
      </c>
      <c r="F47" s="156"/>
      <c r="G47" s="157"/>
      <c r="H47" s="64">
        <v>10</v>
      </c>
      <c r="I47" s="65"/>
    </row>
    <row r="48" spans="1:14" ht="27.6" x14ac:dyDescent="0.3">
      <c r="A48" s="13"/>
      <c r="B48" s="61" t="s">
        <v>184</v>
      </c>
      <c r="C48" s="61" t="s">
        <v>201</v>
      </c>
      <c r="D48" s="61" t="s">
        <v>190</v>
      </c>
      <c r="E48" s="155" t="s">
        <v>223</v>
      </c>
      <c r="F48" s="156"/>
      <c r="G48" s="157"/>
      <c r="H48" s="64">
        <v>12</v>
      </c>
      <c r="I48" s="65"/>
    </row>
    <row r="49" spans="1:9" x14ac:dyDescent="0.3">
      <c r="A49" s="13"/>
      <c r="B49" s="61" t="s">
        <v>185</v>
      </c>
      <c r="C49" s="61" t="s">
        <v>206</v>
      </c>
      <c r="D49" s="61" t="s">
        <v>190</v>
      </c>
      <c r="E49" s="155" t="s">
        <v>225</v>
      </c>
      <c r="F49" s="156"/>
      <c r="G49" s="157"/>
      <c r="H49" s="64">
        <v>6</v>
      </c>
      <c r="I49" s="65"/>
    </row>
    <row r="50" spans="1:9" ht="14.4" customHeight="1" x14ac:dyDescent="0.3">
      <c r="A50" s="13"/>
      <c r="B50" s="61" t="s">
        <v>185</v>
      </c>
      <c r="C50" s="61" t="s">
        <v>211</v>
      </c>
      <c r="D50" s="61" t="s">
        <v>190</v>
      </c>
      <c r="E50" s="155" t="s">
        <v>226</v>
      </c>
      <c r="F50" s="156"/>
      <c r="G50" s="157"/>
      <c r="H50" s="64">
        <v>9</v>
      </c>
      <c r="I50" s="65"/>
    </row>
    <row r="51" spans="1:9" ht="27.6" x14ac:dyDescent="0.3">
      <c r="A51" s="13"/>
      <c r="B51" s="61" t="s">
        <v>186</v>
      </c>
      <c r="C51" s="61" t="s">
        <v>196</v>
      </c>
      <c r="D51" s="61" t="s">
        <v>190</v>
      </c>
      <c r="E51" s="155" t="s">
        <v>227</v>
      </c>
      <c r="F51" s="156"/>
      <c r="G51" s="157"/>
      <c r="H51" s="64">
        <v>8</v>
      </c>
      <c r="I51" s="65"/>
    </row>
    <row r="52" spans="1:9" ht="41.4" x14ac:dyDescent="0.3">
      <c r="A52" s="13"/>
      <c r="B52" s="61" t="s">
        <v>186</v>
      </c>
      <c r="C52" s="61" t="s">
        <v>215</v>
      </c>
      <c r="D52" s="61" t="s">
        <v>190</v>
      </c>
      <c r="E52" s="155" t="s">
        <v>223</v>
      </c>
      <c r="F52" s="156"/>
      <c r="G52" s="157"/>
      <c r="H52" s="64">
        <v>12</v>
      </c>
      <c r="I52" s="65"/>
    </row>
    <row r="53" spans="1:9" x14ac:dyDescent="0.3">
      <c r="A53" s="13"/>
      <c r="B53" s="61" t="s">
        <v>187</v>
      </c>
      <c r="C53" s="61" t="s">
        <v>216</v>
      </c>
      <c r="D53" s="61" t="s">
        <v>190</v>
      </c>
      <c r="E53" s="155" t="s">
        <v>132</v>
      </c>
      <c r="F53" s="156"/>
      <c r="G53" s="157"/>
      <c r="H53" s="64">
        <v>6</v>
      </c>
      <c r="I53" s="65"/>
    </row>
    <row r="54" spans="1:9" x14ac:dyDescent="0.3">
      <c r="A54" s="13"/>
      <c r="B54" s="61" t="s">
        <v>187</v>
      </c>
      <c r="C54" s="61" t="s">
        <v>219</v>
      </c>
      <c r="D54" s="61" t="s">
        <v>190</v>
      </c>
      <c r="E54" s="155" t="s">
        <v>133</v>
      </c>
      <c r="F54" s="156"/>
      <c r="G54" s="157"/>
      <c r="H54" s="64">
        <v>9</v>
      </c>
      <c r="I54" s="65"/>
    </row>
    <row r="55" spans="1:9" ht="30" customHeight="1" x14ac:dyDescent="0.3">
      <c r="A55" s="13"/>
      <c r="B55" s="13"/>
      <c r="C55" s="13"/>
      <c r="D55" s="13"/>
      <c r="E55" s="13"/>
      <c r="F55" s="66"/>
      <c r="G55" s="67" t="s">
        <v>71</v>
      </c>
      <c r="H55" s="68">
        <f>SUM(H43:H54)</f>
        <v>107</v>
      </c>
      <c r="I55" s="13"/>
    </row>
    <row r="56" spans="1:9" ht="30" customHeight="1" x14ac:dyDescent="0.3">
      <c r="A56" s="13"/>
      <c r="B56" s="13"/>
      <c r="C56" s="13"/>
      <c r="D56" s="13"/>
      <c r="E56" s="13"/>
      <c r="F56" s="69"/>
      <c r="G56" s="70" t="s">
        <v>72</v>
      </c>
      <c r="H56" s="71" t="b">
        <f>EXACT(H55,I15)</f>
        <v>1</v>
      </c>
      <c r="I56" s="13"/>
    </row>
    <row r="57" spans="1:9" ht="14.4" customHeight="1" x14ac:dyDescent="0.3">
      <c r="A57" s="13"/>
      <c r="B57" s="13"/>
      <c r="C57" s="13"/>
      <c r="D57" s="32"/>
      <c r="E57" s="32"/>
      <c r="F57" s="13"/>
      <c r="G57" s="73"/>
      <c r="H57" s="74"/>
      <c r="I57" s="13"/>
    </row>
  </sheetData>
  <sheetProtection insertRows="0"/>
  <mergeCells count="20">
    <mergeCell ref="E53:G53"/>
    <mergeCell ref="E54:G54"/>
    <mergeCell ref="E47:G47"/>
    <mergeCell ref="E48:G48"/>
    <mergeCell ref="E49:G49"/>
    <mergeCell ref="E50:G50"/>
    <mergeCell ref="E51:G51"/>
    <mergeCell ref="E52:G52"/>
    <mergeCell ref="B40:J40"/>
    <mergeCell ref="E42:G42"/>
    <mergeCell ref="E43:G43"/>
    <mergeCell ref="E44:G44"/>
    <mergeCell ref="E45:G45"/>
    <mergeCell ref="E46:G46"/>
    <mergeCell ref="B1:D1"/>
    <mergeCell ref="C2:E2"/>
    <mergeCell ref="I5:I7"/>
    <mergeCell ref="J5:J7"/>
    <mergeCell ref="B17:J17"/>
    <mergeCell ref="B23:J23"/>
  </mergeCells>
  <conditionalFormatting sqref="H56">
    <cfRule type="cellIs" dxfId="8" priority="1" operator="equal">
      <formula>$D$15</formula>
    </cfRule>
    <cfRule type="containsText" dxfId="7" priority="2" operator="containsText" text="HAMIS">
      <formula>NOT(ISERROR(SEARCH("HAMIS",H56)))</formula>
    </cfRule>
    <cfRule type="containsText" dxfId="6" priority="3" operator="containsText" text="IGAZ">
      <formula>NOT(ISERROR(SEARCH("IGAZ",H56)))</formula>
    </cfRule>
  </conditionalFormatting>
  <dataValidations count="2">
    <dataValidation type="decimal" allowBlank="1" showInputMessage="1" showErrorMessage="1" sqref="H55 C15:I15" xr:uid="{B9D35130-16FC-429B-A261-1B905A17E3C1}">
      <formula1>0</formula1>
      <formula2>10000</formula2>
    </dataValidation>
    <dataValidation type="decimal" allowBlank="1" showInputMessage="1" showErrorMessage="1" sqref="H43:H54" xr:uid="{5AC5C067-2E7E-4CF5-A266-D3313457D316}">
      <formula1>0</formula1>
      <formula2>1000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5631B76-53E9-4296-9486-EF6CC4E21B20}">
          <x14:formula1>
            <xm:f>'D:\2025_26\Intézményi dok\Projettervek\[Műszaki_Informatika_9B_10B_11B_12B_20250921.xlsx]Alapadatok_1'!#REF!</xm:f>
          </x14:formula1>
          <xm:sqref>C6:G6</xm:sqref>
        </x14:dataValidation>
        <x14:dataValidation type="list" allowBlank="1" showInputMessage="1" showErrorMessage="1" xr:uid="{A7056831-196E-4F48-8B6A-DC3352506E40}">
          <x14:formula1>
            <xm:f>'D:\2025_26\Intézményi dok\Projettervek\[Műszaki_Informatika_9B_10B_11B_12B_20250921.xlsx]Alapadatok_1'!#REF!</xm:f>
          </x14:formula1>
          <xm:sqref>C3</xm:sqref>
        </x14:dataValidation>
        <x14:dataValidation type="list" allowBlank="1" showInputMessage="1" showErrorMessage="1" xr:uid="{DCA52BA7-4223-4F82-A8DA-CAB54E85041A}">
          <x14:formula1>
            <xm:f>'D:\2025_26\Intézményi dok\Projettervek\[Műszaki_Informatika_9B_10B_11B_12B_20250921.xlsx]Alapadatok_1'!#REF!</xm:f>
          </x14:formula1>
          <xm:sqref>E3</xm:sqref>
        </x14:dataValidation>
        <x14:dataValidation type="list" allowBlank="1" showInputMessage="1" showErrorMessage="1" xr:uid="{1F16BF6D-44FA-4DE4-B225-CC1E202DB1EB}">
          <x14:formula1>
            <xm:f>'D:\2025_26\Intézményi dok\Projettervek\[Műszaki_Informatika_9B_10B_11B_12B_20250921.xlsx]Alapadatok_1'!#REF!</xm:f>
          </x14:formula1>
          <xm:sqref>C4</xm:sqref>
        </x14:dataValidation>
        <x14:dataValidation type="list" allowBlank="1" showInputMessage="1" showErrorMessage="1" xr:uid="{77411376-893E-4D95-AA54-3757D6666E1E}">
          <x14:formula1>
            <xm:f>'D:\2025_26\Intézményi dok\Projettervek\[Műszaki_Informatika_9B_10B_11B_12B_20250921.xlsx]Alapadatok_1'!#REF!</xm:f>
          </x14:formula1>
          <xm:sqref>E4 J3:J4</xm:sqref>
        </x14:dataValidation>
        <x14:dataValidation type="list" allowBlank="1" showInputMessage="1" showErrorMessage="1" xr:uid="{5FDC8958-1280-485F-AECD-C5C0FA3CFBB2}">
          <x14:formula1>
            <xm:f>'D:\2025_26\Intézményi dok\Projettervek\[Műszaki_Informatika_9B_10B_11B_12B_20250921.xlsx]Alapadatok_1'!#REF!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A89E-F7AC-481F-8481-3B988C6D02B1}">
  <sheetPr>
    <tabColor theme="4" tint="0.39997558519241921"/>
    <pageSetUpPr fitToPage="1"/>
  </sheetPr>
  <dimension ref="A1:N46"/>
  <sheetViews>
    <sheetView topLeftCell="A11" zoomScale="83" zoomScaleNormal="83" workbookViewId="0">
      <selection activeCell="E16" sqref="E16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161" customWidth="1"/>
  </cols>
  <sheetData>
    <row r="1" spans="1:14" x14ac:dyDescent="0.3">
      <c r="A1" s="13"/>
      <c r="B1" s="149" t="s">
        <v>27</v>
      </c>
      <c r="C1" s="149"/>
      <c r="D1" s="149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50" t="s">
        <v>29</v>
      </c>
      <c r="D2" s="151"/>
      <c r="E2" s="152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174</v>
      </c>
      <c r="D4" s="25" t="s">
        <v>36</v>
      </c>
      <c r="E4" s="26" t="s">
        <v>98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175</v>
      </c>
      <c r="D5" s="28"/>
      <c r="E5" s="28"/>
      <c r="F5" s="28"/>
      <c r="G5" s="28"/>
      <c r="H5" s="29"/>
      <c r="I5" s="153"/>
      <c r="J5" s="153"/>
    </row>
    <row r="6" spans="1:14" ht="28.8" x14ac:dyDescent="0.3">
      <c r="A6" s="13"/>
      <c r="B6" s="30" t="s">
        <v>39</v>
      </c>
      <c r="C6" s="24" t="s">
        <v>98</v>
      </c>
      <c r="D6" s="24" t="s">
        <v>40</v>
      </c>
      <c r="E6" s="24" t="s">
        <v>40</v>
      </c>
      <c r="F6" s="24" t="s">
        <v>40</v>
      </c>
      <c r="G6" s="24" t="s">
        <v>40</v>
      </c>
      <c r="H6" s="29"/>
      <c r="I6" s="153"/>
      <c r="J6" s="153"/>
    </row>
    <row r="7" spans="1:14" ht="28.8" x14ac:dyDescent="0.3">
      <c r="A7" s="13"/>
      <c r="B7" s="30" t="s">
        <v>108</v>
      </c>
      <c r="C7" s="162" t="s">
        <v>176</v>
      </c>
      <c r="D7" s="162"/>
      <c r="E7" s="28"/>
      <c r="F7" s="28"/>
      <c r="G7" s="28"/>
      <c r="H7" s="29"/>
      <c r="I7" s="153"/>
      <c r="J7" s="153"/>
    </row>
    <row r="8" spans="1:14" s="161" customForma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L8"/>
      <c r="M8"/>
      <c r="N8"/>
    </row>
    <row r="9" spans="1:14" s="161" customFormat="1" x14ac:dyDescent="0.3">
      <c r="A9" s="13"/>
      <c r="B9" s="31" t="s">
        <v>41</v>
      </c>
      <c r="C9" s="31"/>
      <c r="D9" s="13"/>
      <c r="E9" s="13"/>
      <c r="F9" s="13"/>
      <c r="G9" s="13"/>
      <c r="H9" s="13"/>
      <c r="I9" s="13"/>
      <c r="J9" s="13"/>
      <c r="L9"/>
      <c r="M9"/>
      <c r="N9"/>
    </row>
    <row r="10" spans="1:14" s="161" customFormat="1" x14ac:dyDescent="0.3">
      <c r="A10" s="13"/>
      <c r="B10" s="13"/>
      <c r="C10" s="32" t="s">
        <v>42</v>
      </c>
      <c r="D10" s="32" t="s">
        <v>43</v>
      </c>
      <c r="E10" s="32" t="s">
        <v>44</v>
      </c>
      <c r="F10" s="32" t="s">
        <v>45</v>
      </c>
      <c r="G10" s="32" t="s">
        <v>46</v>
      </c>
      <c r="H10" s="32" t="s">
        <v>47</v>
      </c>
      <c r="I10" s="32"/>
      <c r="J10" s="13"/>
      <c r="L10"/>
      <c r="M10"/>
      <c r="N10"/>
    </row>
    <row r="11" spans="1:14" s="161" customFormat="1" ht="43.2" x14ac:dyDescent="0.3">
      <c r="A11" s="13"/>
      <c r="B11" s="33" t="s">
        <v>48</v>
      </c>
      <c r="C11" s="34" t="s">
        <v>228</v>
      </c>
      <c r="D11" s="35" t="s">
        <v>229</v>
      </c>
      <c r="E11" s="34"/>
      <c r="F11" s="35"/>
      <c r="G11" s="34"/>
      <c r="H11" s="35"/>
      <c r="I11" s="36"/>
      <c r="J11" s="37"/>
      <c r="L11"/>
      <c r="M11"/>
      <c r="N11"/>
    </row>
    <row r="12" spans="1:14" s="161" customFormat="1" ht="28.8" x14ac:dyDescent="0.3">
      <c r="A12" s="13"/>
      <c r="B12" s="33" t="s">
        <v>49</v>
      </c>
      <c r="C12" s="34" t="s">
        <v>230</v>
      </c>
      <c r="D12" s="35" t="s">
        <v>231</v>
      </c>
      <c r="E12" s="34"/>
      <c r="F12" s="35"/>
      <c r="G12" s="34"/>
      <c r="H12" s="35"/>
      <c r="I12" s="36"/>
      <c r="J12" s="37"/>
      <c r="L12"/>
      <c r="M12"/>
      <c r="N12"/>
    </row>
    <row r="13" spans="1:14" s="161" customFormat="1" ht="28.8" x14ac:dyDescent="0.3">
      <c r="A13" s="13"/>
      <c r="B13" s="38" t="s">
        <v>50</v>
      </c>
      <c r="C13" s="39" t="s">
        <v>111</v>
      </c>
      <c r="D13" s="40"/>
      <c r="E13" s="39"/>
      <c r="F13" s="40"/>
      <c r="G13" s="39"/>
      <c r="H13" s="40"/>
      <c r="I13" s="41"/>
      <c r="J13" s="42"/>
      <c r="L13"/>
      <c r="M13"/>
      <c r="N13"/>
    </row>
    <row r="14" spans="1:14" s="161" customFormat="1" ht="46.5" customHeight="1" x14ac:dyDescent="0.3">
      <c r="A14" s="13"/>
      <c r="B14" s="38" t="s">
        <v>51</v>
      </c>
      <c r="C14" s="39" t="s">
        <v>188</v>
      </c>
      <c r="D14" s="40" t="s">
        <v>188</v>
      </c>
      <c r="E14" s="39"/>
      <c r="F14" s="40"/>
      <c r="G14" s="39"/>
      <c r="H14" s="40"/>
      <c r="I14" s="41"/>
      <c r="J14" s="42"/>
      <c r="L14"/>
      <c r="M14"/>
      <c r="N14"/>
    </row>
    <row r="15" spans="1:14" s="161" customFormat="1" ht="30" customHeight="1" x14ac:dyDescent="0.3">
      <c r="A15" s="13"/>
      <c r="B15" s="33" t="s">
        <v>52</v>
      </c>
      <c r="C15" s="43">
        <v>15</v>
      </c>
      <c r="D15" s="44">
        <v>22</v>
      </c>
      <c r="E15" s="43">
        <v>0</v>
      </c>
      <c r="F15" s="44">
        <v>0</v>
      </c>
      <c r="G15" s="43">
        <v>0</v>
      </c>
      <c r="H15" s="44">
        <v>0</v>
      </c>
      <c r="I15" s="45">
        <f>SUM(C15:H15)</f>
        <v>37</v>
      </c>
      <c r="J15" s="13"/>
      <c r="L15"/>
      <c r="M15"/>
      <c r="N15"/>
    </row>
    <row r="16" spans="1:14" s="161" customFormat="1" ht="45.75" customHeight="1" x14ac:dyDescent="0.3">
      <c r="A16" s="13"/>
      <c r="B16" s="163" t="s">
        <v>53</v>
      </c>
      <c r="C16" s="164"/>
      <c r="D16" s="165"/>
      <c r="E16" s="164"/>
      <c r="F16" s="165"/>
      <c r="G16" s="164"/>
      <c r="H16" s="165"/>
      <c r="I16"/>
      <c r="J16" s="13"/>
      <c r="L16"/>
      <c r="M16"/>
      <c r="N16"/>
    </row>
    <row r="18" spans="1:14" s="161" customFormat="1" x14ac:dyDescent="0.3">
      <c r="A18"/>
      <c r="B18" s="154" t="s">
        <v>54</v>
      </c>
      <c r="C18" s="154"/>
      <c r="D18" s="154"/>
      <c r="E18" s="154"/>
      <c r="F18" s="154"/>
      <c r="G18" s="154"/>
      <c r="H18" s="154"/>
      <c r="I18" s="154"/>
      <c r="J18" s="154"/>
      <c r="L18"/>
      <c r="M18"/>
      <c r="N18"/>
    </row>
    <row r="19" spans="1:14" s="161" customFormat="1" x14ac:dyDescent="0.3">
      <c r="A19"/>
      <c r="B19" s="47"/>
      <c r="C19" s="47" t="s">
        <v>42</v>
      </c>
      <c r="D19" s="47" t="s">
        <v>55</v>
      </c>
      <c r="E19" s="47" t="s">
        <v>44</v>
      </c>
      <c r="F19" s="47" t="s">
        <v>56</v>
      </c>
      <c r="G19" s="47" t="s">
        <v>46</v>
      </c>
      <c r="H19" s="47" t="s">
        <v>47</v>
      </c>
      <c r="I19" s="47"/>
      <c r="J19" s="119"/>
      <c r="L19"/>
      <c r="M19"/>
      <c r="N19"/>
    </row>
    <row r="20" spans="1:14" s="161" customFormat="1" ht="99.9" customHeight="1" x14ac:dyDescent="0.3">
      <c r="A20" s="13"/>
      <c r="B20" s="33" t="s">
        <v>57</v>
      </c>
      <c r="C20" s="34" t="s">
        <v>232</v>
      </c>
      <c r="D20" s="35" t="s">
        <v>233</v>
      </c>
      <c r="E20" s="34"/>
      <c r="F20" s="35"/>
      <c r="G20" s="34"/>
      <c r="H20" s="35"/>
      <c r="I20" s="48"/>
      <c r="J20" s="49"/>
      <c r="L20"/>
      <c r="M20"/>
      <c r="N20"/>
    </row>
    <row r="21" spans="1:14" s="161" customFormat="1" ht="99.9" customHeight="1" x14ac:dyDescent="0.3">
      <c r="A21" s="13"/>
      <c r="B21" s="46" t="s">
        <v>58</v>
      </c>
      <c r="C21" s="50" t="s">
        <v>116</v>
      </c>
      <c r="D21" s="51" t="s">
        <v>116</v>
      </c>
      <c r="E21" s="50"/>
      <c r="F21" s="51"/>
      <c r="G21" s="50"/>
      <c r="H21" s="51"/>
      <c r="I21" s="48"/>
      <c r="J21" s="49"/>
      <c r="L21"/>
      <c r="M21"/>
      <c r="N21"/>
    </row>
    <row r="22" spans="1:14" s="161" customFormat="1" ht="35.25" customHeight="1" x14ac:dyDescent="0.3">
      <c r="A22"/>
      <c r="B22" s="52" t="s">
        <v>53</v>
      </c>
      <c r="C22" s="53"/>
      <c r="D22" s="54"/>
      <c r="E22" s="53"/>
      <c r="F22" s="54"/>
      <c r="G22" s="53"/>
      <c r="H22" s="54"/>
      <c r="I22"/>
      <c r="J22"/>
      <c r="L22"/>
      <c r="M22"/>
      <c r="N22"/>
    </row>
    <row r="24" spans="1:14" s="161" customFormat="1" x14ac:dyDescent="0.3">
      <c r="A24"/>
      <c r="B24" s="148" t="s">
        <v>59</v>
      </c>
      <c r="C24" s="148"/>
      <c r="D24" s="148"/>
      <c r="E24" s="148"/>
      <c r="F24" s="148"/>
      <c r="G24" s="148"/>
      <c r="H24" s="148"/>
      <c r="I24" s="148"/>
      <c r="J24" s="148"/>
      <c r="L24"/>
      <c r="M24"/>
      <c r="N24"/>
    </row>
    <row r="25" spans="1:14" s="161" customFormat="1" x14ac:dyDescent="0.3">
      <c r="A25" s="13"/>
      <c r="B25" s="13"/>
      <c r="C25" s="13"/>
      <c r="D25" s="13"/>
      <c r="E25" s="13"/>
      <c r="F25" s="13"/>
      <c r="G25" s="13"/>
      <c r="H25" s="13"/>
      <c r="I25" s="55"/>
      <c r="J25" s="56"/>
      <c r="L25"/>
      <c r="M25"/>
      <c r="N25"/>
    </row>
    <row r="26" spans="1:14" s="161" customFormat="1" ht="43.2" x14ac:dyDescent="0.3">
      <c r="A26" s="13"/>
      <c r="B26" s="57" t="s">
        <v>60</v>
      </c>
      <c r="C26" s="57" t="s">
        <v>61</v>
      </c>
      <c r="D26" s="58" t="s">
        <v>62</v>
      </c>
      <c r="E26" s="58" t="s">
        <v>63</v>
      </c>
      <c r="F26" s="58" t="s">
        <v>64</v>
      </c>
      <c r="G26" s="58" t="s">
        <v>65</v>
      </c>
      <c r="H26" s="57" t="s">
        <v>66</v>
      </c>
      <c r="I26" s="59" t="s">
        <v>53</v>
      </c>
      <c r="J26" s="60"/>
      <c r="L26"/>
      <c r="M26"/>
      <c r="N26"/>
    </row>
    <row r="27" spans="1:14" s="161" customFormat="1" ht="82.8" x14ac:dyDescent="0.3">
      <c r="A27" s="13"/>
      <c r="B27" s="61" t="s">
        <v>230</v>
      </c>
      <c r="C27" s="61" t="s">
        <v>150</v>
      </c>
      <c r="D27" s="61" t="s">
        <v>202</v>
      </c>
      <c r="E27" s="61" t="s">
        <v>234</v>
      </c>
      <c r="F27" s="61" t="s">
        <v>204</v>
      </c>
      <c r="G27" s="61" t="s">
        <v>205</v>
      </c>
      <c r="H27" s="61" t="s">
        <v>195</v>
      </c>
      <c r="I27" s="61"/>
      <c r="J27" s="62"/>
      <c r="L27"/>
      <c r="M27"/>
      <c r="N27"/>
    </row>
    <row r="28" spans="1:14" ht="82.8" x14ac:dyDescent="0.3">
      <c r="A28" s="13"/>
      <c r="B28" s="61" t="s">
        <v>230</v>
      </c>
      <c r="C28" s="61" t="s">
        <v>221</v>
      </c>
      <c r="D28" s="61" t="s">
        <v>202</v>
      </c>
      <c r="E28" s="61" t="s">
        <v>234</v>
      </c>
      <c r="F28" s="61" t="s">
        <v>204</v>
      </c>
      <c r="G28" s="61" t="s">
        <v>205</v>
      </c>
      <c r="H28" s="61" t="s">
        <v>195</v>
      </c>
      <c r="I28" s="61"/>
      <c r="J28" s="62"/>
    </row>
    <row r="29" spans="1:14" ht="82.8" x14ac:dyDescent="0.3">
      <c r="A29" s="13"/>
      <c r="B29" s="61" t="s">
        <v>231</v>
      </c>
      <c r="C29" s="61" t="s">
        <v>150</v>
      </c>
      <c r="D29" s="61" t="s">
        <v>202</v>
      </c>
      <c r="E29" s="61" t="s">
        <v>235</v>
      </c>
      <c r="F29" s="61" t="s">
        <v>204</v>
      </c>
      <c r="G29" s="61" t="s">
        <v>205</v>
      </c>
      <c r="H29" s="61" t="s">
        <v>195</v>
      </c>
      <c r="I29" s="61"/>
      <c r="J29" s="62"/>
    </row>
    <row r="30" spans="1:14" ht="82.8" x14ac:dyDescent="0.3">
      <c r="A30" s="13"/>
      <c r="B30" s="61" t="s">
        <v>231</v>
      </c>
      <c r="C30" s="61" t="s">
        <v>221</v>
      </c>
      <c r="D30" s="61" t="s">
        <v>202</v>
      </c>
      <c r="E30" s="61" t="s">
        <v>235</v>
      </c>
      <c r="F30" s="61" t="s">
        <v>204</v>
      </c>
      <c r="G30" s="61" t="s">
        <v>205</v>
      </c>
      <c r="H30" s="61" t="s">
        <v>195</v>
      </c>
      <c r="I30" s="61"/>
      <c r="J30" s="62"/>
    </row>
    <row r="31" spans="1:14" s="161" customFormat="1" x14ac:dyDescent="0.3">
      <c r="A31" s="13"/>
      <c r="B31" s="13"/>
      <c r="C31" s="13"/>
      <c r="D31" s="13"/>
      <c r="E31" s="13"/>
      <c r="F31" s="13"/>
      <c r="G31" s="13"/>
      <c r="H31" s="13"/>
      <c r="I31" s="13"/>
      <c r="J31"/>
      <c r="L31"/>
      <c r="M31"/>
      <c r="N31"/>
    </row>
    <row r="32" spans="1:14" s="161" customFormat="1" x14ac:dyDescent="0.3">
      <c r="A32" s="13"/>
      <c r="B32" s="13"/>
      <c r="C32" s="13"/>
      <c r="D32" s="13"/>
      <c r="E32" s="13"/>
      <c r="F32" s="13"/>
      <c r="G32" s="13"/>
      <c r="H32" s="13"/>
      <c r="I32" s="13"/>
      <c r="J32"/>
      <c r="L32"/>
      <c r="M32"/>
      <c r="N32"/>
    </row>
    <row r="33" spans="1:14" s="161" customFormat="1" x14ac:dyDescent="0.3">
      <c r="A33"/>
      <c r="B33" s="148" t="s">
        <v>67</v>
      </c>
      <c r="C33" s="148"/>
      <c r="D33" s="148"/>
      <c r="E33" s="148"/>
      <c r="F33" s="148"/>
      <c r="G33" s="148"/>
      <c r="H33" s="148"/>
      <c r="I33" s="148"/>
      <c r="J33" s="148"/>
      <c r="L33"/>
      <c r="M33"/>
      <c r="N33"/>
    </row>
    <row r="35" spans="1:14" s="161" customFormat="1" ht="28.8" x14ac:dyDescent="0.3">
      <c r="A35" s="13"/>
      <c r="B35" s="57" t="s">
        <v>60</v>
      </c>
      <c r="C35" s="57" t="s">
        <v>61</v>
      </c>
      <c r="D35" s="59" t="s">
        <v>68</v>
      </c>
      <c r="E35" s="158" t="s">
        <v>69</v>
      </c>
      <c r="F35" s="159"/>
      <c r="G35" s="160"/>
      <c r="H35" s="59" t="s">
        <v>70</v>
      </c>
      <c r="I35" s="59" t="s">
        <v>53</v>
      </c>
      <c r="J35"/>
      <c r="L35"/>
      <c r="M35"/>
      <c r="N35"/>
    </row>
    <row r="36" spans="1:14" s="161" customFormat="1" x14ac:dyDescent="0.3">
      <c r="A36" s="13"/>
      <c r="B36" s="61" t="s">
        <v>230</v>
      </c>
      <c r="C36" s="61" t="s">
        <v>150</v>
      </c>
      <c r="D36" s="61" t="s">
        <v>190</v>
      </c>
      <c r="E36" s="155" t="s">
        <v>220</v>
      </c>
      <c r="F36" s="156"/>
      <c r="G36" s="157"/>
      <c r="H36" s="64">
        <v>6</v>
      </c>
      <c r="I36" s="65"/>
      <c r="J36"/>
      <c r="L36"/>
      <c r="M36"/>
      <c r="N36"/>
    </row>
    <row r="37" spans="1:14" s="161" customFormat="1" ht="27.6" x14ac:dyDescent="0.3">
      <c r="A37" s="13"/>
      <c r="B37" s="61" t="s">
        <v>230</v>
      </c>
      <c r="C37" s="61" t="s">
        <v>221</v>
      </c>
      <c r="D37" s="61" t="s">
        <v>190</v>
      </c>
      <c r="E37" s="155" t="s">
        <v>221</v>
      </c>
      <c r="F37" s="156"/>
      <c r="G37" s="157"/>
      <c r="H37" s="64">
        <v>9</v>
      </c>
      <c r="I37" s="65"/>
      <c r="J37"/>
      <c r="L37"/>
      <c r="M37"/>
      <c r="N37"/>
    </row>
    <row r="38" spans="1:14" s="161" customFormat="1" x14ac:dyDescent="0.3">
      <c r="A38" s="13"/>
      <c r="B38" s="61" t="s">
        <v>231</v>
      </c>
      <c r="C38" s="61" t="s">
        <v>150</v>
      </c>
      <c r="D38" s="61" t="s">
        <v>190</v>
      </c>
      <c r="E38" s="155" t="s">
        <v>222</v>
      </c>
      <c r="F38" s="156"/>
      <c r="G38" s="157"/>
      <c r="H38" s="64">
        <v>8</v>
      </c>
      <c r="I38" s="65"/>
      <c r="J38"/>
      <c r="L38"/>
      <c r="M38"/>
      <c r="N38"/>
    </row>
    <row r="39" spans="1:14" s="161" customFormat="1" ht="27.6" x14ac:dyDescent="0.3">
      <c r="A39" s="13"/>
      <c r="B39" s="61" t="s">
        <v>231</v>
      </c>
      <c r="C39" s="61" t="s">
        <v>221</v>
      </c>
      <c r="D39" s="61" t="s">
        <v>190</v>
      </c>
      <c r="E39" s="155" t="s">
        <v>223</v>
      </c>
      <c r="F39" s="156"/>
      <c r="G39" s="157"/>
      <c r="H39" s="64">
        <v>14</v>
      </c>
      <c r="I39" s="65"/>
      <c r="J39"/>
      <c r="L39"/>
      <c r="M39"/>
      <c r="N39"/>
    </row>
    <row r="40" spans="1:14" s="161" customFormat="1" x14ac:dyDescent="0.3">
      <c r="A40" s="13"/>
      <c r="B40" s="63"/>
      <c r="C40" s="63"/>
      <c r="D40" s="75"/>
      <c r="E40" s="116"/>
      <c r="F40" s="117"/>
      <c r="G40" s="118"/>
      <c r="H40" s="64">
        <v>0</v>
      </c>
      <c r="I40" s="65"/>
      <c r="J40"/>
      <c r="L40"/>
      <c r="M40"/>
      <c r="N40"/>
    </row>
    <row r="41" spans="1:14" x14ac:dyDescent="0.3">
      <c r="A41" s="13"/>
      <c r="B41" s="63"/>
      <c r="C41" s="63"/>
      <c r="D41" s="75" t="s">
        <v>111</v>
      </c>
      <c r="E41" s="155"/>
      <c r="F41" s="156"/>
      <c r="G41" s="157"/>
      <c r="H41" s="64">
        <v>0</v>
      </c>
      <c r="I41" s="65"/>
    </row>
    <row r="42" spans="1:14" ht="30" customHeight="1" x14ac:dyDescent="0.3">
      <c r="A42" s="13"/>
      <c r="B42" s="13"/>
      <c r="C42" s="13"/>
      <c r="D42" s="13"/>
      <c r="E42" s="13"/>
      <c r="F42" s="66"/>
      <c r="G42" s="67" t="s">
        <v>71</v>
      </c>
      <c r="H42" s="68">
        <f>SUM(H36:H41)</f>
        <v>37</v>
      </c>
      <c r="I42" s="13"/>
    </row>
    <row r="43" spans="1:14" ht="30" customHeight="1" x14ac:dyDescent="0.3">
      <c r="A43" s="13"/>
      <c r="B43" s="13"/>
      <c r="C43" s="13"/>
      <c r="D43" s="13"/>
      <c r="E43" s="13"/>
      <c r="F43" s="69"/>
      <c r="G43" s="70" t="s">
        <v>72</v>
      </c>
      <c r="H43" s="71" t="b">
        <f>EXACT(H42,I15)</f>
        <v>1</v>
      </c>
      <c r="I43" s="13"/>
    </row>
    <row r="44" spans="1:14" x14ac:dyDescent="0.3">
      <c r="I44" s="170"/>
    </row>
    <row r="45" spans="1:14" x14ac:dyDescent="0.3">
      <c r="I45" s="170"/>
    </row>
    <row r="46" spans="1:14" x14ac:dyDescent="0.3">
      <c r="I46" s="170"/>
    </row>
  </sheetData>
  <sheetProtection insertRows="0"/>
  <mergeCells count="13">
    <mergeCell ref="E41:G41"/>
    <mergeCell ref="B33:J33"/>
    <mergeCell ref="E35:G35"/>
    <mergeCell ref="E36:G36"/>
    <mergeCell ref="E37:G37"/>
    <mergeCell ref="E38:G38"/>
    <mergeCell ref="E39:G39"/>
    <mergeCell ref="B1:D1"/>
    <mergeCell ref="C2:E2"/>
    <mergeCell ref="I5:I7"/>
    <mergeCell ref="J5:J7"/>
    <mergeCell ref="B18:J18"/>
    <mergeCell ref="B24:J24"/>
  </mergeCells>
  <conditionalFormatting sqref="H43">
    <cfRule type="cellIs" dxfId="5" priority="1" operator="equal">
      <formula>$D$15</formula>
    </cfRule>
    <cfRule type="containsText" dxfId="4" priority="2" operator="containsText" text="HAMIS">
      <formula>NOT(ISERROR(SEARCH("HAMIS",H43)))</formula>
    </cfRule>
    <cfRule type="containsText" dxfId="3" priority="3" operator="containsText" text="IGAZ">
      <formula>NOT(ISERROR(SEARCH("IGAZ",H43)))</formula>
    </cfRule>
  </conditionalFormatting>
  <dataValidations count="2">
    <dataValidation type="decimal" allowBlank="1" showInputMessage="1" showErrorMessage="1" sqref="H36:H41" xr:uid="{C4C27200-37C2-4DBF-9190-DCF6DD471525}">
      <formula1>0</formula1>
      <formula2>1000</formula2>
    </dataValidation>
    <dataValidation type="decimal" allowBlank="1" showInputMessage="1" showErrorMessage="1" sqref="H42 C15:I15" xr:uid="{6283729B-20B6-49E3-9F8D-3F2340C3E0F7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8F194DE-4F32-46DA-9BD7-70C53193D2E0}">
          <x14:formula1>
            <xm:f>'D:\2025_26\Intézményi dok\Projettervek\[Műszaki_Informatika_9B_10B_11B_12B_20250921.xlsx]Alapadatok_1'!#REF!</xm:f>
          </x14:formula1>
          <xm:sqref>C2</xm:sqref>
        </x14:dataValidation>
        <x14:dataValidation type="list" allowBlank="1" showInputMessage="1" showErrorMessage="1" xr:uid="{AC7DD5BA-23CB-44BC-B419-46FF6D608ABB}">
          <x14:formula1>
            <xm:f>'D:\2025_26\Intézményi dok\Projettervek\[Műszaki_Informatika_9B_10B_11B_12B_20250921.xlsx]Alapadatok_1'!#REF!</xm:f>
          </x14:formula1>
          <xm:sqref>E4 J3:J4</xm:sqref>
        </x14:dataValidation>
        <x14:dataValidation type="list" allowBlank="1" showInputMessage="1" showErrorMessage="1" xr:uid="{A1C96336-700E-457B-BD81-98AF696C0764}">
          <x14:formula1>
            <xm:f>'D:\2025_26\Intézményi dok\Projettervek\[Műszaki_Informatika_9B_10B_11B_12B_20250921.xlsx]Alapadatok_1'!#REF!</xm:f>
          </x14:formula1>
          <xm:sqref>C4</xm:sqref>
        </x14:dataValidation>
        <x14:dataValidation type="list" allowBlank="1" showInputMessage="1" showErrorMessage="1" xr:uid="{A2D882B3-4682-418D-B0D8-4EC8B86AEB96}">
          <x14:formula1>
            <xm:f>'D:\2025_26\Intézményi dok\Projettervek\[Műszaki_Informatika_9B_10B_11B_12B_20250921.xlsx]Alapadatok_1'!#REF!</xm:f>
          </x14:formula1>
          <xm:sqref>E3</xm:sqref>
        </x14:dataValidation>
        <x14:dataValidation type="list" allowBlank="1" showInputMessage="1" showErrorMessage="1" xr:uid="{78F168CB-3663-494B-BA85-8D67B0E20646}">
          <x14:formula1>
            <xm:f>'D:\2025_26\Intézményi dok\Projettervek\[Műszaki_Informatika_9B_10B_11B_12B_20250921.xlsx]Alapadatok_1'!#REF!</xm:f>
          </x14:formula1>
          <xm:sqref>C3</xm:sqref>
        </x14:dataValidation>
        <x14:dataValidation type="list" allowBlank="1" showInputMessage="1" showErrorMessage="1" xr:uid="{5F6E0710-EDF5-4F1D-8D55-34ED317B16D2}">
          <x14:formula1>
            <xm:f>'D:\2025_26\Intézményi dok\Projettervek\[Műszaki_Informatika_9B_10B_11B_12B_20250921.xlsx]Alapadatok_1'!#REF!</xm:f>
          </x14:formula1>
          <xm:sqref>C6:G6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4A12-78B0-488F-BBC8-B8171C47BBC4}">
  <sheetPr>
    <tabColor theme="4" tint="0.39997558519241921"/>
    <pageSetUpPr fitToPage="1"/>
  </sheetPr>
  <dimension ref="A1:N59"/>
  <sheetViews>
    <sheetView zoomScale="83" zoomScaleNormal="83" workbookViewId="0">
      <selection activeCell="I5" sqref="I5:I7"/>
    </sheetView>
  </sheetViews>
  <sheetFormatPr defaultRowHeight="14.4" x14ac:dyDescent="0.3"/>
  <cols>
    <col min="1" max="1" width="7.88671875" customWidth="1"/>
    <col min="2" max="10" width="30.6640625" customWidth="1"/>
    <col min="11" max="11" width="44.5546875" style="161" customWidth="1"/>
  </cols>
  <sheetData>
    <row r="1" spans="1:14" x14ac:dyDescent="0.3">
      <c r="A1" s="13"/>
      <c r="B1" s="149" t="s">
        <v>27</v>
      </c>
      <c r="C1" s="149"/>
      <c r="D1" s="149"/>
      <c r="E1" s="12"/>
      <c r="F1" s="13"/>
      <c r="G1" s="13"/>
      <c r="H1" s="13"/>
      <c r="I1" s="13"/>
      <c r="J1" s="13"/>
    </row>
    <row r="2" spans="1:14" ht="28.95" customHeight="1" x14ac:dyDescent="0.3">
      <c r="A2" s="13"/>
      <c r="B2" s="14" t="s">
        <v>28</v>
      </c>
      <c r="C2" s="150" t="s">
        <v>29</v>
      </c>
      <c r="D2" s="151"/>
      <c r="E2" s="152"/>
      <c r="F2" s="15"/>
      <c r="G2" s="16"/>
      <c r="H2" s="17"/>
      <c r="I2" s="17"/>
      <c r="J2" s="17"/>
    </row>
    <row r="3" spans="1:14" ht="28.95" customHeight="1" x14ac:dyDescent="0.3">
      <c r="A3" s="13"/>
      <c r="B3" s="14" t="s">
        <v>30</v>
      </c>
      <c r="C3" s="18" t="s">
        <v>31</v>
      </c>
      <c r="D3" s="19" t="s">
        <v>32</v>
      </c>
      <c r="E3" s="18" t="s">
        <v>33</v>
      </c>
      <c r="F3" s="20"/>
      <c r="G3" s="21"/>
      <c r="H3" s="22"/>
      <c r="I3" s="23"/>
      <c r="J3" s="23"/>
    </row>
    <row r="4" spans="1:14" ht="28.95" customHeight="1" x14ac:dyDescent="0.3">
      <c r="A4" s="13"/>
      <c r="B4" s="14" t="s">
        <v>34</v>
      </c>
      <c r="C4" s="24" t="s">
        <v>174</v>
      </c>
      <c r="D4" s="25" t="s">
        <v>36</v>
      </c>
      <c r="E4" s="26" t="s">
        <v>98</v>
      </c>
      <c r="F4" s="20"/>
      <c r="G4" s="21"/>
      <c r="H4" s="22"/>
      <c r="I4" s="23"/>
      <c r="J4" s="23"/>
    </row>
    <row r="5" spans="1:14" ht="42.75" customHeight="1" x14ac:dyDescent="0.3">
      <c r="A5" s="13"/>
      <c r="B5" s="27" t="s">
        <v>37</v>
      </c>
      <c r="C5" s="28" t="s">
        <v>236</v>
      </c>
      <c r="D5" s="28"/>
      <c r="E5" s="28"/>
      <c r="F5" s="28"/>
      <c r="G5" s="28"/>
      <c r="H5" s="29"/>
      <c r="I5" s="153"/>
      <c r="J5" s="153"/>
    </row>
    <row r="6" spans="1:14" ht="28.8" x14ac:dyDescent="0.3">
      <c r="A6" s="13"/>
      <c r="B6" s="30" t="s">
        <v>39</v>
      </c>
      <c r="C6" s="24" t="s">
        <v>98</v>
      </c>
      <c r="D6" s="24" t="s">
        <v>40</v>
      </c>
      <c r="E6" s="24" t="s">
        <v>40</v>
      </c>
      <c r="F6" s="24" t="s">
        <v>40</v>
      </c>
      <c r="G6" s="24" t="s">
        <v>40</v>
      </c>
      <c r="H6" s="29"/>
      <c r="I6" s="153"/>
      <c r="J6" s="153"/>
    </row>
    <row r="7" spans="1:14" ht="28.8" x14ac:dyDescent="0.3">
      <c r="A7" s="13"/>
      <c r="B7" s="30" t="s">
        <v>108</v>
      </c>
      <c r="C7" s="162" t="s">
        <v>176</v>
      </c>
      <c r="D7" s="162"/>
      <c r="E7" s="28"/>
      <c r="F7" s="28"/>
      <c r="G7" s="28"/>
      <c r="H7" s="29"/>
      <c r="I7" s="153"/>
      <c r="J7" s="153"/>
    </row>
    <row r="8" spans="1:14" s="161" customForma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L8"/>
      <c r="M8"/>
      <c r="N8"/>
    </row>
    <row r="9" spans="1:14" s="161" customFormat="1" x14ac:dyDescent="0.3">
      <c r="A9" s="13"/>
      <c r="B9" s="31" t="s">
        <v>41</v>
      </c>
      <c r="C9" s="31"/>
      <c r="D9" s="13"/>
      <c r="E9" s="13"/>
      <c r="F9" s="13"/>
      <c r="G9" s="13"/>
      <c r="H9" s="13"/>
      <c r="I9" s="13"/>
      <c r="J9" s="13"/>
      <c r="L9"/>
      <c r="M9"/>
      <c r="N9"/>
    </row>
    <row r="10" spans="1:14" s="161" customFormat="1" x14ac:dyDescent="0.3">
      <c r="A10" s="13"/>
      <c r="B10" s="13"/>
      <c r="C10" s="32" t="s">
        <v>42</v>
      </c>
      <c r="D10" s="32" t="s">
        <v>43</v>
      </c>
      <c r="E10" s="32" t="s">
        <v>44</v>
      </c>
      <c r="F10" s="32" t="s">
        <v>45</v>
      </c>
      <c r="G10" s="32" t="s">
        <v>46</v>
      </c>
      <c r="H10" s="32" t="s">
        <v>47</v>
      </c>
      <c r="I10" s="32"/>
      <c r="J10" s="13"/>
      <c r="L10"/>
      <c r="M10"/>
      <c r="N10"/>
    </row>
    <row r="11" spans="1:14" s="161" customFormat="1" ht="43.2" x14ac:dyDescent="0.3">
      <c r="A11" s="13"/>
      <c r="B11" s="33" t="s">
        <v>48</v>
      </c>
      <c r="C11" s="34" t="s">
        <v>177</v>
      </c>
      <c r="D11" s="35" t="s">
        <v>178</v>
      </c>
      <c r="E11" s="34" t="s">
        <v>179</v>
      </c>
      <c r="F11" s="35" t="s">
        <v>181</v>
      </c>
      <c r="G11" s="34" t="s">
        <v>228</v>
      </c>
      <c r="H11" s="35" t="s">
        <v>229</v>
      </c>
      <c r="I11" s="36"/>
      <c r="J11" s="37"/>
      <c r="L11"/>
      <c r="M11"/>
      <c r="N11"/>
    </row>
    <row r="12" spans="1:14" s="161" customFormat="1" ht="28.8" x14ac:dyDescent="0.3">
      <c r="A12" s="13"/>
      <c r="B12" s="33" t="s">
        <v>49</v>
      </c>
      <c r="C12" s="34" t="s">
        <v>237</v>
      </c>
      <c r="D12" s="35" t="s">
        <v>238</v>
      </c>
      <c r="E12" s="34" t="s">
        <v>239</v>
      </c>
      <c r="F12" s="35" t="s">
        <v>240</v>
      </c>
      <c r="G12" s="34" t="s">
        <v>241</v>
      </c>
      <c r="H12" s="35" t="s">
        <v>242</v>
      </c>
      <c r="I12" s="36"/>
      <c r="J12" s="37"/>
      <c r="L12"/>
      <c r="M12"/>
      <c r="N12"/>
    </row>
    <row r="13" spans="1:14" s="161" customFormat="1" ht="28.8" x14ac:dyDescent="0.3">
      <c r="A13" s="13"/>
      <c r="B13" s="38" t="s">
        <v>50</v>
      </c>
      <c r="C13" s="39"/>
      <c r="D13" s="40"/>
      <c r="E13" s="39"/>
      <c r="F13" s="40"/>
      <c r="G13" s="39"/>
      <c r="H13" s="40"/>
      <c r="I13" s="41"/>
      <c r="J13" s="42"/>
      <c r="L13"/>
      <c r="M13"/>
      <c r="N13"/>
    </row>
    <row r="14" spans="1:14" s="161" customFormat="1" ht="46.5" customHeight="1" x14ac:dyDescent="0.3">
      <c r="A14" s="13"/>
      <c r="B14" s="38" t="s">
        <v>51</v>
      </c>
      <c r="C14" s="39" t="s">
        <v>188</v>
      </c>
      <c r="D14" s="40" t="s">
        <v>188</v>
      </c>
      <c r="E14" s="39" t="s">
        <v>188</v>
      </c>
      <c r="F14" s="40" t="s">
        <v>188</v>
      </c>
      <c r="G14" s="39" t="s">
        <v>188</v>
      </c>
      <c r="H14" s="40" t="s">
        <v>188</v>
      </c>
      <c r="I14" s="41"/>
      <c r="J14" s="42"/>
      <c r="L14"/>
      <c r="M14"/>
      <c r="N14"/>
    </row>
    <row r="15" spans="1:14" s="161" customFormat="1" ht="30" customHeight="1" x14ac:dyDescent="0.3">
      <c r="A15" s="13"/>
      <c r="B15" s="33" t="s">
        <v>52</v>
      </c>
      <c r="C15" s="43">
        <v>24</v>
      </c>
      <c r="D15" s="44">
        <v>24</v>
      </c>
      <c r="E15" s="43">
        <v>24</v>
      </c>
      <c r="F15" s="44">
        <v>24</v>
      </c>
      <c r="G15" s="43">
        <v>24</v>
      </c>
      <c r="H15" s="44">
        <v>24</v>
      </c>
      <c r="I15" s="45">
        <f>SUM(C15:H15)</f>
        <v>144</v>
      </c>
      <c r="J15" s="13"/>
      <c r="L15"/>
      <c r="M15"/>
      <c r="N15"/>
    </row>
    <row r="17" spans="1:14" s="161" customFormat="1" x14ac:dyDescent="0.3">
      <c r="A17"/>
      <c r="B17" s="154" t="s">
        <v>54</v>
      </c>
      <c r="C17" s="154"/>
      <c r="D17" s="154"/>
      <c r="E17" s="154"/>
      <c r="F17" s="154"/>
      <c r="G17" s="154"/>
      <c r="H17" s="154"/>
      <c r="I17" s="154"/>
      <c r="J17" s="154"/>
      <c r="L17"/>
      <c r="M17"/>
      <c r="N17"/>
    </row>
    <row r="18" spans="1:14" s="161" customFormat="1" x14ac:dyDescent="0.3">
      <c r="A18"/>
      <c r="B18" s="47"/>
      <c r="C18" s="47" t="s">
        <v>42</v>
      </c>
      <c r="D18" s="47" t="s">
        <v>55</v>
      </c>
      <c r="E18" s="47" t="s">
        <v>44</v>
      </c>
      <c r="F18" s="47" t="s">
        <v>56</v>
      </c>
      <c r="G18" s="47" t="s">
        <v>46</v>
      </c>
      <c r="H18" s="47" t="s">
        <v>47</v>
      </c>
      <c r="I18" s="47"/>
      <c r="J18" s="119"/>
      <c r="L18"/>
      <c r="M18"/>
      <c r="N18"/>
    </row>
    <row r="19" spans="1:14" s="161" customFormat="1" ht="99.9" customHeight="1" x14ac:dyDescent="0.3">
      <c r="A19" s="13"/>
      <c r="B19" s="33" t="s">
        <v>57</v>
      </c>
      <c r="C19" s="34" t="s">
        <v>243</v>
      </c>
      <c r="D19" s="35" t="s">
        <v>244</v>
      </c>
      <c r="E19" s="34" t="s">
        <v>245</v>
      </c>
      <c r="F19" s="35" t="s">
        <v>246</v>
      </c>
      <c r="G19" s="34" t="s">
        <v>247</v>
      </c>
      <c r="H19" s="35" t="s">
        <v>248</v>
      </c>
      <c r="I19" s="48"/>
      <c r="J19" s="49"/>
      <c r="L19"/>
      <c r="M19"/>
      <c r="N19"/>
    </row>
    <row r="20" spans="1:14" s="161" customFormat="1" ht="99.9" customHeight="1" x14ac:dyDescent="0.3">
      <c r="A20" s="13"/>
      <c r="B20" s="46" t="s">
        <v>58</v>
      </c>
      <c r="C20" s="50" t="s">
        <v>116</v>
      </c>
      <c r="D20" s="51" t="s">
        <v>116</v>
      </c>
      <c r="E20" s="50" t="s">
        <v>116</v>
      </c>
      <c r="F20" s="51" t="s">
        <v>116</v>
      </c>
      <c r="G20" s="50" t="s">
        <v>116</v>
      </c>
      <c r="H20" s="51" t="s">
        <v>116</v>
      </c>
      <c r="I20" s="48"/>
      <c r="J20" s="49"/>
      <c r="L20"/>
      <c r="M20"/>
      <c r="N20"/>
    </row>
    <row r="21" spans="1:14" s="161" customFormat="1" ht="35.25" customHeight="1" x14ac:dyDescent="0.3">
      <c r="A21"/>
      <c r="B21" s="52" t="s">
        <v>53</v>
      </c>
      <c r="C21" s="53"/>
      <c r="D21" s="54"/>
      <c r="E21" s="53"/>
      <c r="F21" s="54"/>
      <c r="G21" s="53"/>
      <c r="H21" s="54"/>
      <c r="I21"/>
      <c r="J21"/>
      <c r="L21"/>
      <c r="M21"/>
      <c r="N21"/>
    </row>
    <row r="23" spans="1:14" s="161" customFormat="1" x14ac:dyDescent="0.3">
      <c r="A23"/>
      <c r="B23" s="148" t="s">
        <v>59</v>
      </c>
      <c r="C23" s="148"/>
      <c r="D23" s="148"/>
      <c r="E23" s="148"/>
      <c r="F23" s="148"/>
      <c r="G23" s="148"/>
      <c r="H23" s="148"/>
      <c r="I23" s="148"/>
      <c r="J23" s="148"/>
      <c r="L23"/>
      <c r="M23"/>
      <c r="N23"/>
    </row>
    <row r="24" spans="1:14" s="161" customFormat="1" x14ac:dyDescent="0.3">
      <c r="A24" s="13"/>
      <c r="B24" s="13"/>
      <c r="C24" s="13"/>
      <c r="D24" s="13"/>
      <c r="E24" s="13"/>
      <c r="F24" s="13"/>
      <c r="G24" s="13"/>
      <c r="H24" s="13"/>
      <c r="I24" s="55"/>
      <c r="J24" s="56"/>
      <c r="L24"/>
      <c r="M24"/>
      <c r="N24"/>
    </row>
    <row r="25" spans="1:14" s="161" customFormat="1" ht="43.2" x14ac:dyDescent="0.3">
      <c r="A25" s="13"/>
      <c r="B25" s="57" t="s">
        <v>60</v>
      </c>
      <c r="C25" s="57" t="s">
        <v>61</v>
      </c>
      <c r="D25" s="58" t="s">
        <v>62</v>
      </c>
      <c r="E25" s="58" t="s">
        <v>63</v>
      </c>
      <c r="F25" s="58" t="s">
        <v>64</v>
      </c>
      <c r="G25" s="58" t="s">
        <v>65</v>
      </c>
      <c r="H25" s="57" t="s">
        <v>66</v>
      </c>
      <c r="I25" s="59" t="s">
        <v>53</v>
      </c>
      <c r="J25" s="60"/>
      <c r="L25"/>
      <c r="M25"/>
      <c r="N25"/>
    </row>
    <row r="26" spans="1:14" s="161" customFormat="1" ht="110.4" x14ac:dyDescent="0.3">
      <c r="A26" s="13"/>
      <c r="B26" s="61" t="s">
        <v>237</v>
      </c>
      <c r="C26" s="61" t="s">
        <v>249</v>
      </c>
      <c r="D26" s="61" t="s">
        <v>250</v>
      </c>
      <c r="E26" s="61" t="s">
        <v>251</v>
      </c>
      <c r="F26" s="72" t="s">
        <v>252</v>
      </c>
      <c r="G26" s="61" t="s">
        <v>253</v>
      </c>
      <c r="H26" s="61" t="s">
        <v>195</v>
      </c>
      <c r="I26" s="61"/>
      <c r="J26" s="62"/>
      <c r="L26"/>
      <c r="M26"/>
      <c r="N26"/>
    </row>
    <row r="27" spans="1:14" s="161" customFormat="1" ht="138" x14ac:dyDescent="0.3">
      <c r="A27" s="13"/>
      <c r="B27" s="61" t="s">
        <v>237</v>
      </c>
      <c r="C27" s="61" t="s">
        <v>201</v>
      </c>
      <c r="D27" s="61" t="s">
        <v>254</v>
      </c>
      <c r="E27" s="61" t="s">
        <v>251</v>
      </c>
      <c r="F27" s="72" t="s">
        <v>255</v>
      </c>
      <c r="G27" s="61" t="s">
        <v>253</v>
      </c>
      <c r="H27" s="61" t="s">
        <v>195</v>
      </c>
      <c r="I27" s="61"/>
      <c r="J27" s="62"/>
      <c r="L27"/>
      <c r="M27"/>
      <c r="N27"/>
    </row>
    <row r="28" spans="1:14" s="161" customFormat="1" ht="55.2" x14ac:dyDescent="0.3">
      <c r="A28" s="13"/>
      <c r="B28" s="61" t="s">
        <v>238</v>
      </c>
      <c r="C28" s="61" t="s">
        <v>256</v>
      </c>
      <c r="D28" s="61" t="s">
        <v>257</v>
      </c>
      <c r="E28" s="61" t="s">
        <v>258</v>
      </c>
      <c r="F28" s="61" t="s">
        <v>259</v>
      </c>
      <c r="G28" s="61" t="s">
        <v>260</v>
      </c>
      <c r="H28" s="61" t="s">
        <v>195</v>
      </c>
      <c r="I28" s="61"/>
      <c r="J28" s="62"/>
      <c r="L28"/>
      <c r="M28"/>
      <c r="N28"/>
    </row>
    <row r="29" spans="1:14" s="161" customFormat="1" ht="55.2" x14ac:dyDescent="0.3">
      <c r="A29" s="13"/>
      <c r="B29" s="61" t="s">
        <v>238</v>
      </c>
      <c r="C29" s="61" t="s">
        <v>201</v>
      </c>
      <c r="D29" s="61" t="s">
        <v>257</v>
      </c>
      <c r="E29" s="61" t="s">
        <v>258</v>
      </c>
      <c r="F29" s="61" t="s">
        <v>259</v>
      </c>
      <c r="G29" s="61" t="s">
        <v>260</v>
      </c>
      <c r="H29" s="61" t="s">
        <v>195</v>
      </c>
      <c r="I29" s="61"/>
      <c r="J29" s="62"/>
      <c r="L29"/>
      <c r="M29"/>
      <c r="N29"/>
    </row>
    <row r="30" spans="1:14" s="161" customFormat="1" ht="110.4" x14ac:dyDescent="0.3">
      <c r="A30" s="13"/>
      <c r="B30" s="61" t="s">
        <v>239</v>
      </c>
      <c r="C30" s="61" t="s">
        <v>261</v>
      </c>
      <c r="D30" s="61" t="s">
        <v>262</v>
      </c>
      <c r="E30" s="61" t="s">
        <v>263</v>
      </c>
      <c r="F30" s="61" t="s">
        <v>264</v>
      </c>
      <c r="G30" s="61" t="s">
        <v>265</v>
      </c>
      <c r="H30" s="61" t="s">
        <v>195</v>
      </c>
      <c r="I30" s="61"/>
      <c r="J30" s="62"/>
      <c r="L30"/>
      <c r="M30"/>
      <c r="N30"/>
    </row>
    <row r="31" spans="1:14" s="161" customFormat="1" ht="110.4" x14ac:dyDescent="0.3">
      <c r="A31" s="13"/>
      <c r="B31" s="61" t="s">
        <v>239</v>
      </c>
      <c r="C31" s="61" t="s">
        <v>201</v>
      </c>
      <c r="D31" s="61" t="s">
        <v>266</v>
      </c>
      <c r="E31" s="61" t="s">
        <v>263</v>
      </c>
      <c r="F31" s="61" t="s">
        <v>264</v>
      </c>
      <c r="G31" s="61" t="s">
        <v>265</v>
      </c>
      <c r="H31" s="61" t="s">
        <v>195</v>
      </c>
      <c r="I31" s="61"/>
      <c r="J31" s="62"/>
      <c r="L31"/>
      <c r="M31"/>
      <c r="N31"/>
    </row>
    <row r="32" spans="1:14" s="161" customFormat="1" ht="82.8" x14ac:dyDescent="0.3">
      <c r="A32" s="13"/>
      <c r="B32" s="61" t="s">
        <v>240</v>
      </c>
      <c r="C32" s="61" t="s">
        <v>267</v>
      </c>
      <c r="D32" s="61" t="s">
        <v>268</v>
      </c>
      <c r="E32" s="61" t="s">
        <v>269</v>
      </c>
      <c r="F32" s="61" t="s">
        <v>270</v>
      </c>
      <c r="G32" s="61" t="s">
        <v>271</v>
      </c>
      <c r="H32" s="61" t="s">
        <v>195</v>
      </c>
      <c r="I32" s="61"/>
      <c r="J32" s="62"/>
      <c r="L32"/>
      <c r="M32"/>
      <c r="N32"/>
    </row>
    <row r="33" spans="1:14" s="161" customFormat="1" ht="82.8" x14ac:dyDescent="0.3">
      <c r="A33" s="13"/>
      <c r="B33" s="61" t="s">
        <v>240</v>
      </c>
      <c r="C33" s="61" t="s">
        <v>201</v>
      </c>
      <c r="D33" s="61" t="s">
        <v>272</v>
      </c>
      <c r="E33" s="61" t="s">
        <v>269</v>
      </c>
      <c r="F33" s="61" t="s">
        <v>270</v>
      </c>
      <c r="G33" s="61" t="s">
        <v>271</v>
      </c>
      <c r="H33" s="61" t="s">
        <v>195</v>
      </c>
      <c r="I33" s="61"/>
      <c r="J33" s="62"/>
      <c r="L33"/>
      <c r="M33"/>
      <c r="N33"/>
    </row>
    <row r="34" spans="1:14" s="161" customFormat="1" ht="96.6" x14ac:dyDescent="0.3">
      <c r="A34" s="13"/>
      <c r="B34" s="61" t="s">
        <v>241</v>
      </c>
      <c r="C34" s="61" t="s">
        <v>273</v>
      </c>
      <c r="D34" s="61" t="s">
        <v>274</v>
      </c>
      <c r="E34" s="61" t="s">
        <v>275</v>
      </c>
      <c r="F34" s="61" t="s">
        <v>276</v>
      </c>
      <c r="G34" s="61" t="s">
        <v>277</v>
      </c>
      <c r="H34" s="61" t="s">
        <v>195</v>
      </c>
      <c r="I34" s="61"/>
      <c r="J34" s="62"/>
      <c r="L34"/>
      <c r="M34"/>
      <c r="N34"/>
    </row>
    <row r="35" spans="1:14" s="161" customFormat="1" ht="96.6" x14ac:dyDescent="0.3">
      <c r="A35" s="13"/>
      <c r="B35" s="61" t="s">
        <v>241</v>
      </c>
      <c r="C35" s="61" t="s">
        <v>201</v>
      </c>
      <c r="D35" s="61" t="s">
        <v>278</v>
      </c>
      <c r="E35" s="61" t="s">
        <v>279</v>
      </c>
      <c r="F35" s="61" t="s">
        <v>280</v>
      </c>
      <c r="G35" s="61" t="s">
        <v>281</v>
      </c>
      <c r="H35" s="61" t="s">
        <v>195</v>
      </c>
      <c r="I35" s="61"/>
      <c r="J35" s="62"/>
      <c r="L35"/>
      <c r="M35"/>
      <c r="N35"/>
    </row>
    <row r="36" spans="1:14" s="161" customFormat="1" ht="138" x14ac:dyDescent="0.3">
      <c r="A36" s="13"/>
      <c r="B36" s="61" t="s">
        <v>242</v>
      </c>
      <c r="C36" s="61" t="s">
        <v>282</v>
      </c>
      <c r="D36" s="61" t="s">
        <v>283</v>
      </c>
      <c r="E36" s="61" t="s">
        <v>284</v>
      </c>
      <c r="F36" s="61" t="s">
        <v>280</v>
      </c>
      <c r="G36" s="61" t="s">
        <v>285</v>
      </c>
      <c r="H36" s="61" t="s">
        <v>195</v>
      </c>
      <c r="I36" s="61"/>
      <c r="J36" s="62"/>
      <c r="L36"/>
      <c r="M36"/>
      <c r="N36"/>
    </row>
    <row r="37" spans="1:14" s="161" customFormat="1" ht="138" x14ac:dyDescent="0.3">
      <c r="A37" s="13"/>
      <c r="B37" s="61" t="s">
        <v>242</v>
      </c>
      <c r="C37" s="61" t="s">
        <v>201</v>
      </c>
      <c r="D37" s="61" t="s">
        <v>286</v>
      </c>
      <c r="E37" s="61" t="s">
        <v>284</v>
      </c>
      <c r="F37" s="61" t="s">
        <v>280</v>
      </c>
      <c r="G37" s="61" t="s">
        <v>285</v>
      </c>
      <c r="H37" s="61" t="s">
        <v>195</v>
      </c>
      <c r="I37" s="61"/>
      <c r="J37" s="62"/>
      <c r="L37"/>
      <c r="M37"/>
      <c r="N37"/>
    </row>
    <row r="38" spans="1:14" s="161" customFormat="1" x14ac:dyDescent="0.3">
      <c r="A38" s="13"/>
      <c r="B38" s="13"/>
      <c r="C38" s="13"/>
      <c r="D38" s="13"/>
      <c r="E38" s="13"/>
      <c r="F38" s="13"/>
      <c r="G38" s="13"/>
      <c r="H38" s="13"/>
      <c r="I38" s="13"/>
      <c r="J38"/>
      <c r="L38"/>
      <c r="M38"/>
      <c r="N38"/>
    </row>
    <row r="39" spans="1:14" s="161" customFormat="1" x14ac:dyDescent="0.3">
      <c r="A39" s="13"/>
      <c r="B39" s="13"/>
      <c r="C39" s="13"/>
      <c r="D39" s="13"/>
      <c r="E39" s="13"/>
      <c r="F39" s="13"/>
      <c r="G39" s="13"/>
      <c r="H39" s="13"/>
      <c r="I39" s="13"/>
      <c r="J39"/>
      <c r="L39"/>
      <c r="M39"/>
      <c r="N39"/>
    </row>
    <row r="40" spans="1:14" s="161" customFormat="1" x14ac:dyDescent="0.3">
      <c r="A40"/>
      <c r="B40" s="148" t="s">
        <v>67</v>
      </c>
      <c r="C40" s="148"/>
      <c r="D40" s="148"/>
      <c r="E40" s="148"/>
      <c r="F40" s="148"/>
      <c r="G40" s="148"/>
      <c r="H40" s="148"/>
      <c r="I40" s="148"/>
      <c r="J40" s="148"/>
      <c r="L40"/>
      <c r="M40"/>
      <c r="N40"/>
    </row>
    <row r="42" spans="1:14" ht="28.8" x14ac:dyDescent="0.3">
      <c r="A42" s="13"/>
      <c r="B42" s="57" t="s">
        <v>60</v>
      </c>
      <c r="C42" s="57" t="s">
        <v>61</v>
      </c>
      <c r="D42" s="59" t="s">
        <v>68</v>
      </c>
      <c r="E42" s="158" t="s">
        <v>69</v>
      </c>
      <c r="F42" s="159"/>
      <c r="G42" s="160"/>
      <c r="H42" s="59" t="s">
        <v>70</v>
      </c>
      <c r="I42" s="59" t="s">
        <v>53</v>
      </c>
    </row>
    <row r="43" spans="1:14" ht="27.6" x14ac:dyDescent="0.3">
      <c r="A43" s="13"/>
      <c r="B43" s="61" t="s">
        <v>237</v>
      </c>
      <c r="C43" s="61" t="s">
        <v>249</v>
      </c>
      <c r="D43" s="61" t="s">
        <v>190</v>
      </c>
      <c r="E43" s="155" t="s">
        <v>287</v>
      </c>
      <c r="F43" s="156"/>
      <c r="G43" s="157"/>
      <c r="H43" s="64">
        <v>8</v>
      </c>
      <c r="I43" s="65"/>
    </row>
    <row r="44" spans="1:14" ht="27.6" x14ac:dyDescent="0.3">
      <c r="A44" s="13"/>
      <c r="B44" s="61" t="s">
        <v>237</v>
      </c>
      <c r="C44" s="61" t="s">
        <v>201</v>
      </c>
      <c r="D44" s="61" t="s">
        <v>190</v>
      </c>
      <c r="E44" s="155" t="s">
        <v>223</v>
      </c>
      <c r="F44" s="156"/>
      <c r="G44" s="157"/>
      <c r="H44" s="64">
        <v>16</v>
      </c>
      <c r="I44" s="65"/>
    </row>
    <row r="45" spans="1:14" ht="27.6" x14ac:dyDescent="0.3">
      <c r="A45" s="13"/>
      <c r="B45" s="61" t="s">
        <v>238</v>
      </c>
      <c r="C45" s="61" t="s">
        <v>256</v>
      </c>
      <c r="D45" s="61" t="s">
        <v>190</v>
      </c>
      <c r="E45" s="155" t="s">
        <v>288</v>
      </c>
      <c r="F45" s="156"/>
      <c r="G45" s="157"/>
      <c r="H45" s="64">
        <v>12</v>
      </c>
      <c r="I45" s="65"/>
    </row>
    <row r="46" spans="1:14" ht="27.6" x14ac:dyDescent="0.3">
      <c r="A46" s="13"/>
      <c r="B46" s="61" t="s">
        <v>238</v>
      </c>
      <c r="C46" s="61" t="s">
        <v>201</v>
      </c>
      <c r="D46" s="61" t="s">
        <v>190</v>
      </c>
      <c r="E46" s="155" t="s">
        <v>223</v>
      </c>
      <c r="F46" s="156"/>
      <c r="G46" s="157"/>
      <c r="H46" s="64">
        <v>12</v>
      </c>
      <c r="I46" s="65"/>
    </row>
    <row r="47" spans="1:14" ht="27.6" x14ac:dyDescent="0.3">
      <c r="A47" s="13"/>
      <c r="B47" s="61" t="s">
        <v>239</v>
      </c>
      <c r="C47" s="61" t="s">
        <v>261</v>
      </c>
      <c r="D47" s="61" t="s">
        <v>190</v>
      </c>
      <c r="E47" s="155" t="s">
        <v>289</v>
      </c>
      <c r="F47" s="156"/>
      <c r="G47" s="157"/>
      <c r="H47" s="64">
        <v>8</v>
      </c>
      <c r="I47" s="65"/>
    </row>
    <row r="48" spans="1:14" ht="27.6" x14ac:dyDescent="0.3">
      <c r="A48" s="13"/>
      <c r="B48" s="61" t="s">
        <v>239</v>
      </c>
      <c r="C48" s="61" t="s">
        <v>201</v>
      </c>
      <c r="D48" s="61" t="s">
        <v>190</v>
      </c>
      <c r="E48" s="155" t="s">
        <v>223</v>
      </c>
      <c r="F48" s="156"/>
      <c r="G48" s="157"/>
      <c r="H48" s="64">
        <v>16</v>
      </c>
      <c r="I48" s="65"/>
    </row>
    <row r="49" spans="1:9" ht="41.4" x14ac:dyDescent="0.3">
      <c r="A49" s="13"/>
      <c r="B49" s="61" t="s">
        <v>240</v>
      </c>
      <c r="C49" s="61" t="s">
        <v>267</v>
      </c>
      <c r="D49" s="61" t="s">
        <v>190</v>
      </c>
      <c r="E49" s="155" t="s">
        <v>290</v>
      </c>
      <c r="F49" s="156"/>
      <c r="G49" s="157"/>
      <c r="H49" s="64">
        <v>8</v>
      </c>
      <c r="I49" s="65"/>
    </row>
    <row r="50" spans="1:9" ht="27.6" x14ac:dyDescent="0.3">
      <c r="A50" s="13"/>
      <c r="B50" s="61" t="s">
        <v>240</v>
      </c>
      <c r="C50" s="61" t="s">
        <v>201</v>
      </c>
      <c r="D50" s="61" t="s">
        <v>190</v>
      </c>
      <c r="E50" s="155" t="s">
        <v>223</v>
      </c>
      <c r="F50" s="156"/>
      <c r="G50" s="157"/>
      <c r="H50" s="64">
        <v>16</v>
      </c>
      <c r="I50" s="65"/>
    </row>
    <row r="51" spans="1:9" ht="27.6" x14ac:dyDescent="0.3">
      <c r="A51" s="13"/>
      <c r="B51" s="61" t="s">
        <v>241</v>
      </c>
      <c r="C51" s="61" t="s">
        <v>273</v>
      </c>
      <c r="D51" s="61" t="s">
        <v>190</v>
      </c>
      <c r="E51" s="155" t="s">
        <v>291</v>
      </c>
      <c r="F51" s="156"/>
      <c r="G51" s="157"/>
      <c r="H51" s="64">
        <v>8</v>
      </c>
      <c r="I51" s="65"/>
    </row>
    <row r="52" spans="1:9" ht="27.6" x14ac:dyDescent="0.3">
      <c r="A52" s="13"/>
      <c r="B52" s="61" t="s">
        <v>241</v>
      </c>
      <c r="C52" s="61" t="s">
        <v>201</v>
      </c>
      <c r="D52" s="61" t="s">
        <v>190</v>
      </c>
      <c r="E52" s="155" t="s">
        <v>223</v>
      </c>
      <c r="F52" s="156"/>
      <c r="G52" s="157"/>
      <c r="H52" s="64">
        <v>16</v>
      </c>
      <c r="I52" s="65"/>
    </row>
    <row r="53" spans="1:9" ht="27.6" x14ac:dyDescent="0.3">
      <c r="A53" s="13"/>
      <c r="B53" s="61" t="s">
        <v>242</v>
      </c>
      <c r="C53" s="61" t="s">
        <v>282</v>
      </c>
      <c r="D53" s="61" t="s">
        <v>190</v>
      </c>
      <c r="E53" s="155" t="s">
        <v>292</v>
      </c>
      <c r="F53" s="156"/>
      <c r="G53" s="157"/>
      <c r="H53" s="64">
        <v>8</v>
      </c>
      <c r="I53" s="65"/>
    </row>
    <row r="54" spans="1:9" ht="27.6" x14ac:dyDescent="0.3">
      <c r="A54" s="13"/>
      <c r="B54" s="61" t="s">
        <v>242</v>
      </c>
      <c r="C54" s="61" t="s">
        <v>201</v>
      </c>
      <c r="D54" s="61" t="s">
        <v>190</v>
      </c>
      <c r="E54" s="155" t="s">
        <v>223</v>
      </c>
      <c r="F54" s="156"/>
      <c r="G54" s="157"/>
      <c r="H54" s="64">
        <v>16</v>
      </c>
      <c r="I54" s="65"/>
    </row>
    <row r="55" spans="1:9" x14ac:dyDescent="0.3">
      <c r="A55" s="13"/>
      <c r="B55" s="63"/>
      <c r="C55" s="63"/>
      <c r="D55" s="75"/>
      <c r="E55" s="116"/>
      <c r="F55" s="117"/>
      <c r="G55" s="118"/>
      <c r="H55" s="64">
        <v>0</v>
      </c>
      <c r="I55" s="65"/>
    </row>
    <row r="56" spans="1:9" x14ac:dyDescent="0.3">
      <c r="A56" s="13"/>
      <c r="B56" s="63"/>
      <c r="C56" s="63"/>
      <c r="D56" s="75" t="s">
        <v>111</v>
      </c>
      <c r="E56" s="155"/>
      <c r="F56" s="156"/>
      <c r="G56" s="157"/>
      <c r="H56" s="64">
        <v>0</v>
      </c>
      <c r="I56" s="65"/>
    </row>
    <row r="57" spans="1:9" ht="30" customHeight="1" x14ac:dyDescent="0.3">
      <c r="A57" s="13"/>
      <c r="B57" s="13"/>
      <c r="C57" s="13"/>
      <c r="D57" s="13"/>
      <c r="E57" s="13"/>
      <c r="F57" s="66"/>
      <c r="G57" s="67" t="s">
        <v>71</v>
      </c>
      <c r="H57" s="68">
        <f>SUM(H43:H56)</f>
        <v>144</v>
      </c>
      <c r="I57" s="13"/>
    </row>
    <row r="58" spans="1:9" ht="30" customHeight="1" x14ac:dyDescent="0.3">
      <c r="A58" s="13"/>
      <c r="B58" s="13"/>
      <c r="C58" s="13"/>
      <c r="D58" s="13"/>
      <c r="E58" s="13"/>
      <c r="F58" s="69"/>
      <c r="G58" s="70" t="s">
        <v>72</v>
      </c>
      <c r="H58" s="71" t="b">
        <f>EXACT(H57,I15)</f>
        <v>1</v>
      </c>
      <c r="I58" s="13"/>
    </row>
    <row r="59" spans="1:9" ht="14.4" customHeight="1" x14ac:dyDescent="0.3">
      <c r="A59" s="13"/>
      <c r="B59" s="13"/>
      <c r="C59" s="13"/>
      <c r="D59" s="32"/>
      <c r="E59" s="32"/>
      <c r="F59" s="13"/>
      <c r="G59" s="73"/>
      <c r="H59" s="74"/>
      <c r="I59" s="13"/>
    </row>
  </sheetData>
  <sheetProtection insertRows="0"/>
  <mergeCells count="21">
    <mergeCell ref="E53:G53"/>
    <mergeCell ref="E54:G54"/>
    <mergeCell ref="E56:G56"/>
    <mergeCell ref="E47:G47"/>
    <mergeCell ref="E48:G48"/>
    <mergeCell ref="E49:G49"/>
    <mergeCell ref="E50:G50"/>
    <mergeCell ref="E51:G51"/>
    <mergeCell ref="E52:G52"/>
    <mergeCell ref="B40:J40"/>
    <mergeCell ref="E42:G42"/>
    <mergeCell ref="E43:G43"/>
    <mergeCell ref="E44:G44"/>
    <mergeCell ref="E45:G45"/>
    <mergeCell ref="E46:G46"/>
    <mergeCell ref="B1:D1"/>
    <mergeCell ref="C2:E2"/>
    <mergeCell ref="I5:I7"/>
    <mergeCell ref="J5:J7"/>
    <mergeCell ref="B17:J17"/>
    <mergeCell ref="B23:J23"/>
  </mergeCells>
  <conditionalFormatting sqref="H58">
    <cfRule type="cellIs" dxfId="2" priority="1" operator="equal">
      <formula>$D$15</formula>
    </cfRule>
    <cfRule type="containsText" dxfId="1" priority="2" operator="containsText" text="HAMIS">
      <formula>NOT(ISERROR(SEARCH("HAMIS",H58)))</formula>
    </cfRule>
    <cfRule type="containsText" dxfId="0" priority="3" operator="containsText" text="IGAZ">
      <formula>NOT(ISERROR(SEARCH("IGAZ",H58)))</formula>
    </cfRule>
  </conditionalFormatting>
  <dataValidations count="2">
    <dataValidation type="decimal" allowBlank="1" showInputMessage="1" showErrorMessage="1" sqref="H43:H56" xr:uid="{301C030F-C38B-4A27-9388-5C59CC7E04ED}">
      <formula1>0</formula1>
      <formula2>1000</formula2>
    </dataValidation>
    <dataValidation type="decimal" allowBlank="1" showInputMessage="1" showErrorMessage="1" sqref="H57 C15:I15" xr:uid="{C67E26B3-5FB3-4568-A4BA-9AD1CB4A4AF7}">
      <formula1>0</formula1>
      <formula2>10000</formula2>
    </dataValidation>
  </dataValidations>
  <pageMargins left="0.7" right="0.7" top="0.75" bottom="0.75" header="0.3" footer="0.3"/>
  <pageSetup paperSize="8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B38F7BD-1BAB-4733-91F7-8BD88E12B320}">
          <x14:formula1>
            <xm:f>'D:\2025_26\Intézményi dok\Projettervek\[Műszaki_Informatika_9B_10B_11B_12B_20250921.xlsx]Alapadatok_1'!#REF!</xm:f>
          </x14:formula1>
          <xm:sqref>C2</xm:sqref>
        </x14:dataValidation>
        <x14:dataValidation type="list" allowBlank="1" showInputMessage="1" showErrorMessage="1" xr:uid="{DAA614A6-9823-4FE7-8E7A-74A8E721F99B}">
          <x14:formula1>
            <xm:f>'D:\2025_26\Intézményi dok\Projettervek\[Műszaki_Informatika_9B_10B_11B_12B_20250921.xlsx]Alapadatok_1'!#REF!</xm:f>
          </x14:formula1>
          <xm:sqref>E4 J3:J4</xm:sqref>
        </x14:dataValidation>
        <x14:dataValidation type="list" allowBlank="1" showInputMessage="1" showErrorMessage="1" xr:uid="{AE45515C-4349-479E-8730-F095D2E00ED3}">
          <x14:formula1>
            <xm:f>'D:\2025_26\Intézményi dok\Projettervek\[Műszaki_Informatika_9B_10B_11B_12B_20250921.xlsx]Alapadatok_1'!#REF!</xm:f>
          </x14:formula1>
          <xm:sqref>C4</xm:sqref>
        </x14:dataValidation>
        <x14:dataValidation type="list" allowBlank="1" showInputMessage="1" showErrorMessage="1" xr:uid="{165C646A-87CE-4F2F-8DD8-C8FDB965DE12}">
          <x14:formula1>
            <xm:f>'D:\2025_26\Intézményi dok\Projettervek\[Műszaki_Informatika_9B_10B_11B_12B_20250921.xlsx]Alapadatok_1'!#REF!</xm:f>
          </x14:formula1>
          <xm:sqref>E3</xm:sqref>
        </x14:dataValidation>
        <x14:dataValidation type="list" allowBlank="1" showInputMessage="1" showErrorMessage="1" xr:uid="{A38BE361-6CFD-4223-A94E-7CA40F06C18F}">
          <x14:formula1>
            <xm:f>'D:\2025_26\Intézményi dok\Projettervek\[Műszaki_Informatika_9B_10B_11B_12B_20250921.xlsx]Alapadatok_1'!#REF!</xm:f>
          </x14:formula1>
          <xm:sqref>C3</xm:sqref>
        </x14:dataValidation>
        <x14:dataValidation type="list" allowBlank="1" showInputMessage="1" showErrorMessage="1" xr:uid="{D6FBBAB4-7CC6-4168-AF34-2F5455A37A20}">
          <x14:formula1>
            <xm:f>'D:\2025_26\Intézményi dok\Projettervek\[Műszaki_Informatika_9B_10B_11B_12B_20250921.xlsx]Alapadatok_1'!#REF!</xm:f>
          </x14:formula1>
          <xm:sqref>C6:G6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Közismereti óraterv_Inf és távk</vt:lpstr>
      <vt:lpstr>Projektháló</vt:lpstr>
      <vt:lpstr>1_Műszaki_9_B</vt:lpstr>
      <vt:lpstr>2_Műszaki_10_B_1</vt:lpstr>
      <vt:lpstr>2_Műszaki_10_B_2</vt:lpstr>
      <vt:lpstr>3_Műszaki_11_B_1</vt:lpstr>
      <vt:lpstr>3_Műszaki_11_B_2</vt:lpstr>
      <vt:lpstr>4_Műszaki_12_B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Sztankovics Nikolett</dc:creator>
  <cp:lastModifiedBy>Nagyné Sztankovics Nikolett</cp:lastModifiedBy>
  <dcterms:created xsi:type="dcterms:W3CDTF">2025-08-28T22:20:13Z</dcterms:created>
  <dcterms:modified xsi:type="dcterms:W3CDTF">2025-09-21T19:44:55Z</dcterms:modified>
</cp:coreProperties>
</file>