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13_ncr:1_{04D444F8-5CC1-4D62-B854-C9B6F0624783}" xr6:coauthVersionLast="36" xr6:coauthVersionMax="36" xr10:uidLastSave="{00000000-0000-0000-0000-000000000000}"/>
  <bookViews>
    <workbookView xWindow="0" yWindow="0" windowWidth="23040" windowHeight="8940" firstSheet="1" activeTab="6" xr2:uid="{EC332414-59E2-4B75-98BF-26DE3E5207F1}"/>
  </bookViews>
  <sheets>
    <sheet name="Közismereti óraterv_Élelmiszer" sheetId="7" r:id="rId1"/>
    <sheet name="Projektháló" sheetId="2" r:id="rId2"/>
    <sheet name="1_Műszaki_9_A" sheetId="9" r:id="rId3"/>
    <sheet name="2_Műszaki_9_A" sheetId="10" r:id="rId4"/>
    <sheet name="3_Műszaki_10_A" sheetId="11" r:id="rId5"/>
    <sheet name="4_Műszaki_10_A" sheetId="12" r:id="rId6"/>
    <sheet name="5_Műszaki_10_A" sheetId="13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3" l="1"/>
  <c r="I14" i="13"/>
  <c r="H34" i="12"/>
  <c r="I14" i="12"/>
  <c r="H35" i="11"/>
  <c r="I14" i="11"/>
  <c r="H35" i="13" l="1"/>
  <c r="H35" i="12"/>
  <c r="H36" i="11"/>
  <c r="H37" i="10" l="1"/>
  <c r="I14" i="10"/>
  <c r="H35" i="9"/>
  <c r="I14" i="9"/>
  <c r="H38" i="10" l="1"/>
  <c r="H36" i="9"/>
  <c r="J26" i="7" l="1"/>
  <c r="K26" i="7" s="1"/>
  <c r="I26" i="7"/>
  <c r="H26" i="7"/>
  <c r="F26" i="7"/>
  <c r="G26" i="7" s="1"/>
  <c r="D26" i="7"/>
  <c r="E26" i="7" s="1"/>
  <c r="B26" i="7"/>
  <c r="C26" i="7" s="1"/>
  <c r="K25" i="7"/>
  <c r="I25" i="7"/>
  <c r="G25" i="7"/>
  <c r="E25" i="7"/>
  <c r="C25" i="7"/>
  <c r="K24" i="7"/>
  <c r="E23" i="7"/>
  <c r="E22" i="7"/>
  <c r="C22" i="7"/>
  <c r="G21" i="7"/>
  <c r="E21" i="7"/>
  <c r="C21" i="7"/>
  <c r="C20" i="7"/>
  <c r="K19" i="7"/>
  <c r="I19" i="7"/>
  <c r="G19" i="7"/>
  <c r="E19" i="7"/>
  <c r="C19" i="7"/>
  <c r="I18" i="7"/>
  <c r="G18" i="7"/>
  <c r="E18" i="7"/>
  <c r="C18" i="7"/>
  <c r="C17" i="7"/>
  <c r="I16" i="7"/>
  <c r="C15" i="7"/>
  <c r="I14" i="7"/>
  <c r="G14" i="7"/>
  <c r="E14" i="7"/>
  <c r="C14" i="7"/>
  <c r="I13" i="7"/>
  <c r="G13" i="7"/>
  <c r="E13" i="7"/>
  <c r="C13" i="7"/>
  <c r="K12" i="7"/>
  <c r="I12" i="7"/>
  <c r="G12" i="7"/>
  <c r="E12" i="7"/>
  <c r="C12" i="7"/>
  <c r="I11" i="7"/>
  <c r="G11" i="7"/>
  <c r="E11" i="7"/>
  <c r="C11" i="7"/>
  <c r="I10" i="7"/>
  <c r="G10" i="7"/>
  <c r="E10" i="7"/>
  <c r="C10" i="7"/>
  <c r="K50" i="2" l="1"/>
  <c r="H50" i="2"/>
  <c r="L36" i="2"/>
  <c r="O36" i="2"/>
  <c r="I36" i="2"/>
  <c r="I34" i="2"/>
  <c r="I38" i="2" s="1"/>
  <c r="D34" i="2"/>
  <c r="D38" i="2" s="1"/>
  <c r="D16" i="2" l="1"/>
  <c r="D20" i="2" s="1"/>
  <c r="F16" i="2"/>
  <c r="F20" i="2"/>
  <c r="O30" i="2"/>
  <c r="L30" i="2"/>
  <c r="I30" i="2"/>
  <c r="O28" i="2"/>
  <c r="L28" i="2"/>
  <c r="I28" i="2"/>
  <c r="F28" i="2"/>
  <c r="F32" i="2" s="1"/>
  <c r="D28" i="2"/>
  <c r="D32" i="2" s="1"/>
  <c r="O24" i="2"/>
  <c r="L24" i="2"/>
  <c r="I24" i="2"/>
  <c r="O22" i="2"/>
  <c r="L22" i="2"/>
  <c r="I22" i="2"/>
  <c r="F22" i="2"/>
  <c r="F26" i="2" s="1"/>
  <c r="D22" i="2"/>
  <c r="D26" i="2" s="1"/>
  <c r="I32" i="2" l="1"/>
  <c r="L26" i="2"/>
  <c r="I26" i="2"/>
  <c r="L32" i="2"/>
  <c r="O26" i="2"/>
  <c r="O32" i="2"/>
  <c r="P21" i="2" l="1"/>
  <c r="P27" i="2"/>
  <c r="D10" i="2" l="1"/>
  <c r="D14" i="2" s="1"/>
  <c r="D4" i="2"/>
  <c r="D8" i="2" s="1"/>
  <c r="E50" i="2" l="1"/>
  <c r="N50" i="2"/>
  <c r="M50" i="2"/>
  <c r="J50" i="2"/>
  <c r="G50" i="2"/>
  <c r="C50" i="2"/>
  <c r="O34" i="2"/>
  <c r="O38" i="2" s="1"/>
  <c r="L34" i="2"/>
  <c r="L38" i="2" s="1"/>
  <c r="F34" i="2"/>
  <c r="F38" i="2" s="1"/>
  <c r="O18" i="2"/>
  <c r="O16" i="2"/>
  <c r="L18" i="2"/>
  <c r="L16" i="2"/>
  <c r="I18" i="2"/>
  <c r="I16" i="2"/>
  <c r="I12" i="2"/>
  <c r="L12" i="2"/>
  <c r="O12" i="2"/>
  <c r="O10" i="2"/>
  <c r="L10" i="2"/>
  <c r="I10" i="2"/>
  <c r="F10" i="2"/>
  <c r="F14" i="2" s="1"/>
  <c r="I6" i="2"/>
  <c r="L6" i="2"/>
  <c r="O6" i="2"/>
  <c r="O4" i="2"/>
  <c r="L4" i="2"/>
  <c r="I4" i="2"/>
  <c r="F4" i="2"/>
  <c r="F8" i="2" s="1"/>
  <c r="O14" i="2" l="1"/>
  <c r="P33" i="2"/>
  <c r="M51" i="2"/>
  <c r="J51" i="2"/>
  <c r="L14" i="2"/>
  <c r="I20" i="2"/>
  <c r="I14" i="2"/>
  <c r="G51" i="2"/>
  <c r="L20" i="2"/>
  <c r="O8" i="2"/>
  <c r="L8" i="2"/>
  <c r="O20" i="2"/>
  <c r="I8" i="2"/>
  <c r="P9" i="2" l="1"/>
  <c r="P3" i="2"/>
  <c r="P15" i="2"/>
  <c r="P50" i="2" l="1"/>
</calcChain>
</file>

<file path=xl/sharedStrings.xml><?xml version="1.0" encoding="utf-8"?>
<sst xmlns="http://schemas.openxmlformats.org/spreadsheetml/2006/main" count="711" uniqueCount="201">
  <si>
    <t>Projektek kívüli tevékenységek felhasználása</t>
  </si>
  <si>
    <t>9. évfolyam</t>
  </si>
  <si>
    <t>10. évfolyam</t>
  </si>
  <si>
    <t>Iskola</t>
  </si>
  <si>
    <t>Duális</t>
  </si>
  <si>
    <t>11. évfolyam</t>
  </si>
  <si>
    <t>Projekt óraszám összesen:</t>
  </si>
  <si>
    <t>Tananyagegység 2</t>
  </si>
  <si>
    <t>Tananyagegység 3</t>
  </si>
  <si>
    <t>Tananyagegység 4</t>
  </si>
  <si>
    <t>Tananyagegység 5</t>
  </si>
  <si>
    <t>11. évfolyam összesen:</t>
  </si>
  <si>
    <t>Intézmény:</t>
  </si>
  <si>
    <t>Tananyagegység 6</t>
  </si>
  <si>
    <t>12 évf. össz:</t>
  </si>
  <si>
    <t>13 évf. össz:</t>
  </si>
  <si>
    <t>10. évfolyam összesen:</t>
  </si>
  <si>
    <t>9. évfolyam összesen:</t>
  </si>
  <si>
    <t>12. évfolyam</t>
  </si>
  <si>
    <t>13. évfolyam</t>
  </si>
  <si>
    <t>12. évfolyam összesen:</t>
  </si>
  <si>
    <t>13. évfolyam összesen:</t>
  </si>
  <si>
    <t>9. évf. össz:</t>
  </si>
  <si>
    <t>10. évf. össz:</t>
  </si>
  <si>
    <t>11. évf. össz:</t>
  </si>
  <si>
    <t>12. évf. össz:</t>
  </si>
  <si>
    <t>13. évf. össz:</t>
  </si>
  <si>
    <t>1. Projektben érintett iskola, osztály / csoport adatai</t>
  </si>
  <si>
    <t>Iskola neve:</t>
  </si>
  <si>
    <t>Szerencsi SZC Műszaki és Szolgáltatási Technikum és Szakképző Iskola</t>
  </si>
  <si>
    <t>Tanév:</t>
  </si>
  <si>
    <t>2025/26</t>
  </si>
  <si>
    <t>Oktatás, képzés megnevezése:</t>
  </si>
  <si>
    <t>Nappali rendszerű oktatás (TJ)</t>
  </si>
  <si>
    <t>Anyagigénylés típusa:</t>
  </si>
  <si>
    <t>Ágazati alapoktatás</t>
  </si>
  <si>
    <t>Ágazati alapoktatás megnevezése:</t>
  </si>
  <si>
    <t>Projektben érintett osztály/csoport KRÉTA szerinti jele</t>
  </si>
  <si>
    <t>Projektben érintett osztály/csoport ÁGAZATA</t>
  </si>
  <si>
    <t>Válasszon a legördülő listából!</t>
  </si>
  <si>
    <t>2. A projekt adatai</t>
  </si>
  <si>
    <t>1. projekt</t>
  </si>
  <si>
    <t>3. projekt</t>
  </si>
  <si>
    <t>5. projekt</t>
  </si>
  <si>
    <t>6. projekt</t>
  </si>
  <si>
    <r>
      <t xml:space="preserve">Projekt száma és/vagy megnevezése </t>
    </r>
    <r>
      <rPr>
        <sz val="11"/>
        <color theme="1"/>
        <rFont val="Calibri"/>
        <family val="2"/>
        <charset val="238"/>
        <scheme val="minor"/>
      </rPr>
      <t>(szakmai program szerint)</t>
    </r>
    <r>
      <rPr>
        <b/>
        <sz val="11"/>
        <color theme="1"/>
        <rFont val="Calibri"/>
        <family val="2"/>
        <charset val="238"/>
        <scheme val="minor"/>
      </rPr>
      <t>:</t>
    </r>
  </si>
  <si>
    <t>Produktum / termék megnevezése és/vagy rövid leírása:</t>
  </si>
  <si>
    <t>Projektben érintett közismereti tantárgyak:</t>
  </si>
  <si>
    <t>Projektben érintett "szakmai tantárgyak" szakmai program alapján:</t>
  </si>
  <si>
    <t>Projekt időtartama (óra):</t>
  </si>
  <si>
    <t>Megjegyzés</t>
  </si>
  <si>
    <t>3. A projekt céljának meghatározása (résztvevők feladatai, dokumentáció, képek, ábrák, leírások)</t>
  </si>
  <si>
    <t>2. projekt</t>
  </si>
  <si>
    <t>4. projekt</t>
  </si>
  <si>
    <t>Résztvevők feladatai:</t>
  </si>
  <si>
    <t>Dokumentáció, képek, ábrák, leírások</t>
  </si>
  <si>
    <t xml:space="preserve">4. Mely, a KKK-ban szereplő kompetenciák elsajátítását segíti a projekt? </t>
  </si>
  <si>
    <t>Produktum / termék megnevezése</t>
  </si>
  <si>
    <t>Projektelem, projekt részfeladat megnevezése</t>
  </si>
  <si>
    <t>Készségek, képességek
(KKK)</t>
  </si>
  <si>
    <t>Ismeretek
(KKK)</t>
  </si>
  <si>
    <t>Elvárt viselkedésmódok, attitűdök
(KKK)</t>
  </si>
  <si>
    <t>Önállóság és felelősség mértéke
(KKK)</t>
  </si>
  <si>
    <t>Tantárgyi kapcsolatok a közismereti / szakmai "tantárgyakkal"</t>
  </si>
  <si>
    <t>5. A projekt óraszámainak megfeleltetése</t>
  </si>
  <si>
    <t>"Tantárgy"</t>
  </si>
  <si>
    <t>Témakör</t>
  </si>
  <si>
    <t>Óraszám</t>
  </si>
  <si>
    <t>ÖSSZESEN</t>
  </si>
  <si>
    <t>Óraszám ellenőrzés</t>
  </si>
  <si>
    <t xml:space="preserve"> Matematika</t>
  </si>
  <si>
    <t>ÓRATERV</t>
  </si>
  <si>
    <t>Technikum 9-13. évfolyam</t>
  </si>
  <si>
    <t>Ágazat:</t>
  </si>
  <si>
    <t>Tantárgyak</t>
  </si>
  <si>
    <t>9. évf.</t>
  </si>
  <si>
    <t>10. évf.</t>
  </si>
  <si>
    <t>11. évf.</t>
  </si>
  <si>
    <t>12. évf.</t>
  </si>
  <si>
    <t>13. évf.</t>
  </si>
  <si>
    <t>Heti</t>
  </si>
  <si>
    <t>Éves</t>
  </si>
  <si>
    <t>Magyar nyelv</t>
  </si>
  <si>
    <t>Irodalom</t>
  </si>
  <si>
    <t xml:space="preserve"> Angol nyelv / Német nyelv</t>
  </si>
  <si>
    <t xml:space="preserve"> Történelem</t>
  </si>
  <si>
    <t>Honvédelem</t>
  </si>
  <si>
    <t xml:space="preserve"> Állampolgári ismeretek</t>
  </si>
  <si>
    <t xml:space="preserve"> Testnevelés</t>
  </si>
  <si>
    <t xml:space="preserve"> Osztályfőnöki</t>
  </si>
  <si>
    <t xml:space="preserve"> Természettudomány</t>
  </si>
  <si>
    <t xml:space="preserve"> Szakmai tárgyak</t>
  </si>
  <si>
    <t xml:space="preserve"> Összesen</t>
  </si>
  <si>
    <t xml:space="preserve"> Digitális kultúra</t>
  </si>
  <si>
    <t xml:space="preserve"> Biológia</t>
  </si>
  <si>
    <t>Élelmiszeripar</t>
  </si>
  <si>
    <t>Kémia</t>
  </si>
  <si>
    <t>Pénzügyi és vállalkozói ismeretek</t>
  </si>
  <si>
    <t>Szabadon választható órakeret/Projektben felhasznált</t>
  </si>
  <si>
    <t>Kakaósok</t>
  </si>
  <si>
    <t>Alapozó gyakorlat</t>
  </si>
  <si>
    <t>Alágazati specializáció</t>
  </si>
  <si>
    <t>Édesek, m ézesek</t>
  </si>
  <si>
    <t>Kávé, cukorkák, csokoládé</t>
  </si>
  <si>
    <t>Hagyományörző, tájjellegű termékek</t>
  </si>
  <si>
    <t>Lisztesáru</t>
  </si>
  <si>
    <t>Munkavállalói ismeretek</t>
  </si>
  <si>
    <t>Munkavállalói idegen nyelv</t>
  </si>
  <si>
    <t>Élelmiszerismeret</t>
  </si>
  <si>
    <t>Műszaki alapismeretek</t>
  </si>
  <si>
    <t>Élelmiszervizsgálat</t>
  </si>
  <si>
    <t>Alapozó gyakorlatok</t>
  </si>
  <si>
    <t>Munkavédelem és higiénia</t>
  </si>
  <si>
    <t>Édesipari ismeretek</t>
  </si>
  <si>
    <t>Szakmai gépek</t>
  </si>
  <si>
    <t>Édességkészítés</t>
  </si>
  <si>
    <t>Minőség-ellenőrzés és minőségbiztosítás és gyakorlata</t>
  </si>
  <si>
    <t>Gazdasági és vállalkozási ismeretek</t>
  </si>
  <si>
    <t>Édesipari projektfeladat</t>
  </si>
  <si>
    <t>Portfólió készítés</t>
  </si>
  <si>
    <t>9.A</t>
  </si>
  <si>
    <t>Kakaós pöfeteg</t>
  </si>
  <si>
    <t>kókuszgolyó</t>
  </si>
  <si>
    <t>kókusztekercs</t>
  </si>
  <si>
    <t xml:space="preserve"> Matematika, kommunikáció és magyar nyelv, élelmiszerismeret</t>
  </si>
  <si>
    <t>Alapozó gyakorlat,alágazati specializáció</t>
  </si>
  <si>
    <t>A megadott receptura alapján kiválasztja az alapanyagokat, kiméri azokat, elkészíti a receptben meghatározott terméket. A gyakorlati tevékenységét projektfüzetben dokumentálja.</t>
  </si>
  <si>
    <t>Csoportokba rendezi az élelmiszeripari nyersanyagokat</t>
  </si>
  <si>
    <t>Alapszinten ismeri az élelmiszeripar növényi és állati eredetű nyersanyagait.</t>
  </si>
  <si>
    <t>Ismeri az egyes munkaeszközök felhasználásának területeit, balesetmentes használatát, higiéniai követelményeit</t>
  </si>
  <si>
    <t>A munkavégzése során törekszik a pontosságra, szak_x0002_szerűségre. Ellátja a munka-, tűz-, baleset- és környezetvédelmi feladatokat.</t>
  </si>
  <si>
    <t>Matematika, kommunikáció és magyar nyelv, élelmiszerismeret</t>
  </si>
  <si>
    <t>Kókusztekercs</t>
  </si>
  <si>
    <t>Kiválasztja az élelmiszeripari munkavégzéshez szükséges szerkezeti anyagokat</t>
  </si>
  <si>
    <t>Ismeri a tömeg, hosszúság, térfogat, hőmérséklet, sűrűség fogalmát, mértékegységeit, mérésének módját és mérőeszközeit.</t>
  </si>
  <si>
    <t>Belátja a higiéniai szabályok betartásának fontosságát.</t>
  </si>
  <si>
    <t>Önállóan munkaeszközöket használ, gépeket kezel, berendezéseket üzemeltet, tisztít.</t>
  </si>
  <si>
    <t>Kókuszgolyó</t>
  </si>
  <si>
    <t>Az élelmiszeripari termékek előállításához szükséges eszközöket, anyagokat kiválasztja, előkészíti.</t>
  </si>
  <si>
    <t>Felelősséget vállal saját munkájáért.</t>
  </si>
  <si>
    <t>Kakaó tartalmú termékek</t>
  </si>
  <si>
    <t>Édesek, mézesek</t>
  </si>
  <si>
    <t>Mézeskalács, cukormáz</t>
  </si>
  <si>
    <t>kókuszkocka</t>
  </si>
  <si>
    <t>sakkszelet</t>
  </si>
  <si>
    <t>Mézeskalács</t>
  </si>
  <si>
    <t>Matematika, kommunikáció és magyar nyelv, élelmiszerismeret,élelmiszervizsgálat</t>
  </si>
  <si>
    <t>cukormáz</t>
  </si>
  <si>
    <t>Kókuszkocka</t>
  </si>
  <si>
    <t>Alapvető édesipari nyersanyag_x0002_és késztermék minőségellenőrző vizsgálatokat végez, a mérési eredményeket rögzíti.</t>
  </si>
  <si>
    <t>A termeléssel kapcsolatos dokumentumot a minőségbiztosítási rendszerek előírásai szerint a saját felelősségi körében vezeti.</t>
  </si>
  <si>
    <t>Törekszik a gyakorlat menetének pontos leírására szem előtt tartva a magyar helyesírás szabályait.</t>
  </si>
  <si>
    <t>Önállóan fogalmazza meg gondolatait, fejlesztve ezzel megfogalmazó képességét.</t>
  </si>
  <si>
    <t>Sakkszelet</t>
  </si>
  <si>
    <t>Anyagismeret, különböző édesítőszerek használata</t>
  </si>
  <si>
    <t>10.A</t>
  </si>
  <si>
    <t>Kávé, cukorkák, csokoládék</t>
  </si>
  <si>
    <t>Kávé eszpresszó</t>
  </si>
  <si>
    <t>táblás csokoládék</t>
  </si>
  <si>
    <t>grillázs</t>
  </si>
  <si>
    <t xml:space="preserve">   Matematika, kommunikáció és magyar nyelv, élelmiszerismeret</t>
  </si>
  <si>
    <t>A megadott receptura alapján kiválasztja az alapanyagokat, kiméri azokat, elkészíti a receptben meghatározott terméket.Csokoládét temperál, bonbont illetve táblás csokoládét készít.  A gyakorlati tevékenységét projektfüzetben dokumentálja.</t>
  </si>
  <si>
    <t xml:space="preserve">Ismeri a kávétermés 
feldolgozásának, a 
kávébab tárolásának, 
pörkölésének módját, 
a koffeinmentes kávé 
jellemzőit és előállítá
sát. </t>
  </si>
  <si>
    <t xml:space="preserve">Ismeri a termékek 
készítésének művele
teit, az alkalmazott 
gyártástechnológiát és 
a minőségi követel
ményeket. </t>
  </si>
  <si>
    <t>Elkötelezett a szak
mája iránt, elfogadja 
a szakmaetikai elveket</t>
  </si>
  <si>
    <t xml:space="preserve">Instrukciók alapján 
végzi a munkáját. </t>
  </si>
  <si>
    <t>Matematika, kommunikáció és magyar nyelv, élelmiszerismeret, élelmiszervizsgálat</t>
  </si>
  <si>
    <t>Táblás csokoládék</t>
  </si>
  <si>
    <t xml:space="preserve">Különböző kéz
műves bonbon
fajtákat készít, 
csokoládét  
temperál. </t>
  </si>
  <si>
    <t xml:space="preserve">Ismeri a bonbonok 
általános jellemzőit, 
nyersanyagait, egyes 
csoportjait, a bonbon
fajták készítésének 
műveleteit. Tudja a 
csokoládé temperálá
sának célját, módsze
reit. </t>
  </si>
  <si>
    <t>Igényes munkára 
törekszik. 
Érdeklődik a nem
zetközi trendek, il
letve a bonbonkészí
tés újdonságai iránt.</t>
  </si>
  <si>
    <t>Grillázs cukorka</t>
  </si>
  <si>
    <t>Cukorkákat, bon
bont, tortadíszt 
készít, kemény-, 
puha-, töltött cu
korkákat állít elő.</t>
  </si>
  <si>
    <t xml:space="preserve">Törekszik arra, hogy 
tájékozott legyen az 
egyes technológiák 
és eszközök haté
konyságának jellem
zőiről, energiafo
gyasztá-sukról, kör
nyezeti hatásukról. </t>
  </si>
  <si>
    <t>Munkáját önállóan 
szervezi és hajtja 
végre.</t>
  </si>
  <si>
    <t>Eszpresszó</t>
  </si>
  <si>
    <t xml:space="preserve">  Alapozó gyakorlat</t>
  </si>
  <si>
    <t>Különböző kávéfajták elkészítése</t>
  </si>
  <si>
    <t xml:space="preserve">Kakaótartalmú termékek készítése </t>
  </si>
  <si>
    <t>Formázási műveletek elvégzése</t>
  </si>
  <si>
    <t xml:space="preserve">A csokoládétermék gyártásközi ellenőrzése, dokumentálása, az eredmények kiértékelése  </t>
  </si>
  <si>
    <t>Grillázs</t>
  </si>
  <si>
    <t xml:space="preserve">Cukorkák előállítása szakaszos technológiával </t>
  </si>
  <si>
    <t>Formázási műveletek elvégzése.</t>
  </si>
  <si>
    <t>Zserbó</t>
  </si>
  <si>
    <t>Dunahullám</t>
  </si>
  <si>
    <t>Matematika, kommunikáció és magyar nyelv</t>
  </si>
  <si>
    <t>A megadott receptura alapján kiválasztja az alapanyagokat, kiméri azokat, elkészíti a receptben meghatározott terméket.</t>
  </si>
  <si>
    <t>Kiválasztja a 
termékek készíté
séhez szükséges 
nyersanyagokat, 
megvizsgálja 
azok felhasznál
hatóságát, elvégzi 
a szükséges elő
készítő műveleteket</t>
  </si>
  <si>
    <t xml:space="preserve">Ismeri az édesipari 
hagyományőrző- és a 
tájjellegű termékek, 
 jellemzőit, 
elkészítésének műve
leteit, az alkalmazott 
gyártástechnológiát. </t>
  </si>
  <si>
    <t>Igényes munkára 
törekszik. 
Nyitott a termék
gyártással kapcsola
tos új ismeretekre, 
technológiai megoldásokra.</t>
  </si>
  <si>
    <t xml:space="preserve">Édesipari ha
gyományőrző- és 
tájjellegű termé
keket készít. </t>
  </si>
  <si>
    <t>Ismeri a termékek készítésének műveleteit, az alkalmazott gyártástechnológiát és a minőségi követelményeket.</t>
  </si>
  <si>
    <t xml:space="preserve">Önállóan édesipari 
termékeket készít, 
illetve felügyeli 
azok készítését. </t>
  </si>
  <si>
    <t>Linzer</t>
  </si>
  <si>
    <t xml:space="preserve"> Nehéz-sós omlós</t>
  </si>
  <si>
    <t xml:space="preserve">Édesipari lisztes
árukat készít. </t>
  </si>
  <si>
    <t>Ismeri az édességké
szítéshez szükséges 
nyersanyagokat, azok 
tulajdonságait, fel
használásuk módjait, 
előkészítésük műveleteit</t>
  </si>
  <si>
    <t>Nehéz-sós omlós</t>
  </si>
  <si>
    <t>Ismeri a kekszek, kré
kerek, teasütemények, 
snackfélék, ostyafélék 
jellemzőit, elkészíté
sük műveleteit, az alkalmazott gyártástechnológiáját</t>
  </si>
  <si>
    <t>Alapoozó gyakorlatok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</si>
</sst>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1" xfId="0" applyBorder="1" applyAlignment="1">
      <alignment wrapText="1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49" fontId="6" fillId="4" borderId="15" xfId="0" applyNumberFormat="1" applyFont="1" applyFill="1" applyBorder="1" applyAlignment="1" applyProtection="1">
      <alignment horizontal="left" vertical="top" wrapText="1"/>
      <protection locked="0"/>
    </xf>
    <xf numFmtId="49" fontId="6" fillId="5" borderId="15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6" fillId="4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/>
    </xf>
    <xf numFmtId="0" fontId="6" fillId="4" borderId="15" xfId="0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>
      <alignment horizontal="left" vertical="top" wrapText="1"/>
    </xf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10" fillId="2" borderId="19" xfId="0" applyFont="1" applyFill="1" applyBorder="1" applyAlignment="1">
      <alignment vertical="center" wrapText="1"/>
    </xf>
    <xf numFmtId="0" fontId="0" fillId="0" borderId="22" xfId="0" applyBorder="1"/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/>
    </xf>
    <xf numFmtId="0" fontId="10" fillId="2" borderId="3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vertical="center"/>
    </xf>
    <xf numFmtId="0" fontId="10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2" fillId="2" borderId="0" xfId="0" applyFont="1" applyFill="1"/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  <xf numFmtId="0" fontId="12" fillId="2" borderId="2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0" fillId="2" borderId="0" xfId="0" applyFill="1"/>
    <xf numFmtId="0" fontId="12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3" fillId="2" borderId="24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2" borderId="26" xfId="0" applyFill="1" applyBorder="1"/>
    <xf numFmtId="0" fontId="0" fillId="2" borderId="27" xfId="0" applyFill="1" applyBorder="1"/>
    <xf numFmtId="0" fontId="13" fillId="2" borderId="2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0" xfId="0" applyFont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3" borderId="6" xfId="0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0" xfId="0" applyNumberFormat="1"/>
    <xf numFmtId="0" fontId="3" fillId="0" borderId="0" xfId="0" applyFont="1" applyBorder="1" applyAlignment="1" applyProtection="1">
      <alignment wrapText="1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1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_26/Anyagig&#233;ny/Anyagig&#233;ny_2025_26_&#246;sszes_v6/Anyagig&#233;ny_2025_26_&#246;sszes_v6/&#233;lelmiszeripar/M&#369;szaki_&#201;lelmiszeripar_9_A_202507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_26/Anyagig&#233;ny/Anyagig&#233;ny_2025_26_&#246;sszes_v6/Anyagig&#233;ny_2025_26_&#246;sszes_v6/&#233;lelmiszeripar/helyesb&#237;tve_M&#369;szaki_&#201;lelmiszeripar_9_A_202509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űszaki_9_A"/>
      <sheetName val="2_Műszaki_9_A"/>
      <sheetName val="3_Műszaki_9_A"/>
      <sheetName val="4_Műszaki_9_A"/>
      <sheetName val="5_Műszaki_9_A"/>
      <sheetName val="1_Műszaki_9_A_ÖSSZESÍTŐ"/>
      <sheetName val="anyaglista"/>
      <sheetName val="mennyiségi egység"/>
      <sheetName val="Alapadatok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űszaki_9_A"/>
      <sheetName val="2_Műszaki_9_A"/>
      <sheetName val="3_Műszaki_10_A"/>
      <sheetName val="4_Műszaki_10_A"/>
      <sheetName val="5_Műszaki_10_A"/>
      <sheetName val="1_Műszaki_9A_10A_ÖSSZESÍTŐ"/>
      <sheetName val="anyaglista"/>
      <sheetName val="mennyiségi egység"/>
      <sheetName val="Alapadatok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K26"/>
  <sheetViews>
    <sheetView workbookViewId="0">
      <selection activeCell="O14" sqref="O14"/>
    </sheetView>
  </sheetViews>
  <sheetFormatPr defaultRowHeight="14.4" x14ac:dyDescent="0.3"/>
  <cols>
    <col min="1" max="1" width="41.6640625" bestFit="1" customWidth="1"/>
    <col min="2" max="2" width="4.6640625" bestFit="1" customWidth="1"/>
    <col min="3" max="3" width="5.6640625" bestFit="1" customWidth="1"/>
    <col min="4" max="4" width="4.6640625" bestFit="1" customWidth="1"/>
    <col min="5" max="5" width="5.6640625" bestFit="1" customWidth="1"/>
    <col min="6" max="6" width="4.6640625" bestFit="1" customWidth="1"/>
    <col min="7" max="7" width="5.6640625" bestFit="1" customWidth="1"/>
    <col min="8" max="8" width="4.6640625" bestFit="1" customWidth="1"/>
    <col min="9" max="9" width="5.6640625" bestFit="1" customWidth="1"/>
    <col min="10" max="10" width="4.6640625" bestFit="1" customWidth="1"/>
    <col min="11" max="11" width="5" bestFit="1" customWidth="1"/>
  </cols>
  <sheetData>
    <row r="1" spans="1:11" ht="15.6" x14ac:dyDescent="0.3">
      <c r="A1" s="119" t="s">
        <v>71</v>
      </c>
      <c r="B1" s="119"/>
      <c r="C1" s="119"/>
      <c r="D1" s="119"/>
      <c r="E1" s="119"/>
      <c r="F1" s="119"/>
      <c r="G1" s="119"/>
      <c r="H1" s="119"/>
      <c r="I1" s="119"/>
      <c r="J1" s="120"/>
      <c r="K1" s="120"/>
    </row>
    <row r="2" spans="1:11" ht="15.6" x14ac:dyDescent="0.3">
      <c r="A2" s="121"/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15.6" x14ac:dyDescent="0.3">
      <c r="A3" s="122" t="s">
        <v>72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.6" x14ac:dyDescent="0.3">
      <c r="A4" s="112" t="s">
        <v>73</v>
      </c>
      <c r="B4" s="123" t="s">
        <v>95</v>
      </c>
      <c r="C4" s="123"/>
      <c r="D4" s="123"/>
      <c r="E4" s="123"/>
      <c r="F4" s="123"/>
      <c r="G4" s="123"/>
      <c r="H4" s="123"/>
      <c r="I4" s="123"/>
      <c r="J4" s="123"/>
      <c r="K4" s="123"/>
    </row>
    <row r="5" spans="1:11" ht="15.6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ht="16.2" thickBot="1" x14ac:dyDescent="0.3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</row>
    <row r="7" spans="1:11" x14ac:dyDescent="0.3">
      <c r="A7" s="125" t="s">
        <v>74</v>
      </c>
      <c r="B7" s="128" t="s">
        <v>67</v>
      </c>
      <c r="C7" s="129"/>
      <c r="D7" s="129"/>
      <c r="E7" s="129"/>
      <c r="F7" s="129"/>
      <c r="G7" s="129"/>
      <c r="H7" s="129"/>
      <c r="I7" s="129"/>
      <c r="J7" s="130"/>
      <c r="K7" s="131"/>
    </row>
    <row r="8" spans="1:11" x14ac:dyDescent="0.3">
      <c r="A8" s="126"/>
      <c r="B8" s="132" t="s">
        <v>75</v>
      </c>
      <c r="C8" s="133"/>
      <c r="D8" s="132" t="s">
        <v>76</v>
      </c>
      <c r="E8" s="134"/>
      <c r="F8" s="132" t="s">
        <v>77</v>
      </c>
      <c r="G8" s="134"/>
      <c r="H8" s="133" t="s">
        <v>78</v>
      </c>
      <c r="I8" s="134"/>
      <c r="J8" s="132" t="s">
        <v>79</v>
      </c>
      <c r="K8" s="134"/>
    </row>
    <row r="9" spans="1:11" x14ac:dyDescent="0.3">
      <c r="A9" s="127"/>
      <c r="B9" s="79" t="s">
        <v>80</v>
      </c>
      <c r="C9" s="80" t="s">
        <v>81</v>
      </c>
      <c r="D9" s="81" t="s">
        <v>80</v>
      </c>
      <c r="E9" s="82" t="s">
        <v>81</v>
      </c>
      <c r="F9" s="81" t="s">
        <v>80</v>
      </c>
      <c r="G9" s="82" t="s">
        <v>81</v>
      </c>
      <c r="H9" s="79" t="s">
        <v>80</v>
      </c>
      <c r="I9" s="83" t="s">
        <v>81</v>
      </c>
      <c r="J9" s="81" t="s">
        <v>80</v>
      </c>
      <c r="K9" s="83" t="s">
        <v>81</v>
      </c>
    </row>
    <row r="10" spans="1:11" x14ac:dyDescent="0.3">
      <c r="A10" s="84" t="s">
        <v>82</v>
      </c>
      <c r="B10" s="85">
        <v>2</v>
      </c>
      <c r="C10" s="86">
        <f>36*B10</f>
        <v>72</v>
      </c>
      <c r="D10" s="87">
        <v>2</v>
      </c>
      <c r="E10" s="88">
        <f>D10*36</f>
        <v>72</v>
      </c>
      <c r="F10" s="85">
        <v>1</v>
      </c>
      <c r="G10" s="88">
        <f>F10*36</f>
        <v>36</v>
      </c>
      <c r="H10" s="87">
        <v>1</v>
      </c>
      <c r="I10" s="89">
        <f>H10*36</f>
        <v>36</v>
      </c>
      <c r="J10" s="85"/>
      <c r="K10" s="90"/>
    </row>
    <row r="11" spans="1:11" x14ac:dyDescent="0.3">
      <c r="A11" s="91" t="s">
        <v>83</v>
      </c>
      <c r="B11" s="92">
        <v>2</v>
      </c>
      <c r="C11" s="86">
        <f>36*B11</f>
        <v>72</v>
      </c>
      <c r="D11" s="93">
        <v>3</v>
      </c>
      <c r="E11" s="88">
        <f>D11*36</f>
        <v>108</v>
      </c>
      <c r="F11" s="93">
        <v>3</v>
      </c>
      <c r="G11" s="88">
        <f>F11*36</f>
        <v>108</v>
      </c>
      <c r="H11" s="92">
        <v>3</v>
      </c>
      <c r="I11" s="89">
        <f>H11*36</f>
        <v>108</v>
      </c>
      <c r="J11" s="93"/>
      <c r="K11" s="90"/>
    </row>
    <row r="12" spans="1:11" x14ac:dyDescent="0.3">
      <c r="A12" s="94" t="s">
        <v>84</v>
      </c>
      <c r="B12" s="95">
        <v>4</v>
      </c>
      <c r="C12" s="86">
        <f t="shared" ref="C12:C26" si="0">36*B12</f>
        <v>144</v>
      </c>
      <c r="D12" s="96">
        <v>4</v>
      </c>
      <c r="E12" s="88">
        <f t="shared" ref="E12:E26" si="1">D12*36</f>
        <v>144</v>
      </c>
      <c r="F12" s="96">
        <v>4</v>
      </c>
      <c r="G12" s="88">
        <f t="shared" ref="G12:G26" si="2">F12*36</f>
        <v>144</v>
      </c>
      <c r="H12" s="95">
        <v>4</v>
      </c>
      <c r="I12" s="89">
        <f t="shared" ref="I12:I26" si="3">H12*36</f>
        <v>144</v>
      </c>
      <c r="J12" s="96">
        <v>4</v>
      </c>
      <c r="K12" s="90">
        <f t="shared" ref="K12:K26" si="4">J12*31</f>
        <v>124</v>
      </c>
    </row>
    <row r="13" spans="1:11" x14ac:dyDescent="0.3">
      <c r="A13" s="94" t="s">
        <v>70</v>
      </c>
      <c r="B13" s="95">
        <v>4</v>
      </c>
      <c r="C13" s="86">
        <f t="shared" si="0"/>
        <v>144</v>
      </c>
      <c r="D13" s="96">
        <v>4</v>
      </c>
      <c r="E13" s="88">
        <f t="shared" si="1"/>
        <v>144</v>
      </c>
      <c r="F13" s="96">
        <v>4</v>
      </c>
      <c r="G13" s="88">
        <f t="shared" si="2"/>
        <v>144</v>
      </c>
      <c r="H13" s="95">
        <v>4</v>
      </c>
      <c r="I13" s="89">
        <f t="shared" si="3"/>
        <v>144</v>
      </c>
      <c r="J13" s="96"/>
      <c r="K13" s="90"/>
    </row>
    <row r="14" spans="1:11" x14ac:dyDescent="0.3">
      <c r="A14" s="97" t="s">
        <v>85</v>
      </c>
      <c r="B14" s="95">
        <v>3</v>
      </c>
      <c r="C14" s="86">
        <f t="shared" si="0"/>
        <v>108</v>
      </c>
      <c r="D14" s="96">
        <v>4</v>
      </c>
      <c r="E14" s="88">
        <f t="shared" si="1"/>
        <v>144</v>
      </c>
      <c r="F14" s="96">
        <v>3</v>
      </c>
      <c r="G14" s="88">
        <f t="shared" si="2"/>
        <v>108</v>
      </c>
      <c r="H14" s="95">
        <v>3</v>
      </c>
      <c r="I14" s="89">
        <f t="shared" si="3"/>
        <v>108</v>
      </c>
      <c r="J14" s="96"/>
      <c r="K14" s="90"/>
    </row>
    <row r="15" spans="1:11" x14ac:dyDescent="0.3">
      <c r="A15" s="97" t="s">
        <v>86</v>
      </c>
      <c r="B15" s="95">
        <v>1</v>
      </c>
      <c r="C15" s="86">
        <f t="shared" si="0"/>
        <v>36</v>
      </c>
      <c r="D15" s="96"/>
      <c r="E15" s="88"/>
      <c r="F15" s="96"/>
      <c r="G15" s="88"/>
      <c r="H15" s="95"/>
      <c r="I15" s="89"/>
      <c r="J15" s="96"/>
      <c r="K15" s="90"/>
    </row>
    <row r="16" spans="1:11" x14ac:dyDescent="0.3">
      <c r="A16" s="97" t="s">
        <v>87</v>
      </c>
      <c r="B16" s="95"/>
      <c r="C16" s="86"/>
      <c r="D16" s="96"/>
      <c r="E16" s="88"/>
      <c r="F16" s="96"/>
      <c r="G16" s="88"/>
      <c r="H16" s="95">
        <v>1</v>
      </c>
      <c r="I16" s="89">
        <f t="shared" si="3"/>
        <v>36</v>
      </c>
      <c r="J16" s="96"/>
      <c r="K16" s="90"/>
    </row>
    <row r="17" spans="1:11" x14ac:dyDescent="0.3">
      <c r="A17" s="97" t="s">
        <v>93</v>
      </c>
      <c r="B17" s="95">
        <v>1</v>
      </c>
      <c r="C17" s="86">
        <f t="shared" si="0"/>
        <v>36</v>
      </c>
      <c r="D17" s="96"/>
      <c r="E17" s="88"/>
      <c r="F17" s="96"/>
      <c r="G17" s="88"/>
      <c r="H17" s="95"/>
      <c r="I17" s="89"/>
      <c r="J17" s="96"/>
      <c r="K17" s="90"/>
    </row>
    <row r="18" spans="1:11" x14ac:dyDescent="0.3">
      <c r="A18" s="94" t="s">
        <v>88</v>
      </c>
      <c r="B18" s="95">
        <v>4</v>
      </c>
      <c r="C18" s="86">
        <f t="shared" si="0"/>
        <v>144</v>
      </c>
      <c r="D18" s="96">
        <v>4</v>
      </c>
      <c r="E18" s="88">
        <f t="shared" ref="E18:E19" si="5">D18*36</f>
        <v>144</v>
      </c>
      <c r="F18" s="96">
        <v>3</v>
      </c>
      <c r="G18" s="88">
        <f t="shared" si="2"/>
        <v>108</v>
      </c>
      <c r="H18" s="95">
        <v>3</v>
      </c>
      <c r="I18" s="89">
        <f t="shared" si="3"/>
        <v>108</v>
      </c>
      <c r="J18" s="96"/>
      <c r="K18" s="90"/>
    </row>
    <row r="19" spans="1:11" x14ac:dyDescent="0.3">
      <c r="A19" s="98" t="s">
        <v>89</v>
      </c>
      <c r="B19" s="99">
        <v>1</v>
      </c>
      <c r="C19" s="100">
        <f t="shared" si="0"/>
        <v>36</v>
      </c>
      <c r="D19" s="101">
        <v>1</v>
      </c>
      <c r="E19" s="102">
        <f t="shared" si="5"/>
        <v>36</v>
      </c>
      <c r="F19" s="101">
        <v>1</v>
      </c>
      <c r="G19" s="102">
        <f t="shared" si="2"/>
        <v>36</v>
      </c>
      <c r="H19" s="99">
        <v>1</v>
      </c>
      <c r="I19" s="89">
        <f t="shared" si="3"/>
        <v>36</v>
      </c>
      <c r="J19" s="96">
        <v>1</v>
      </c>
      <c r="K19" s="90">
        <f t="shared" si="4"/>
        <v>31</v>
      </c>
    </row>
    <row r="20" spans="1:11" x14ac:dyDescent="0.3">
      <c r="A20" s="98" t="s">
        <v>90</v>
      </c>
      <c r="B20" s="96">
        <v>3</v>
      </c>
      <c r="C20" s="103">
        <f t="shared" si="0"/>
        <v>108</v>
      </c>
      <c r="D20" s="96"/>
      <c r="E20" s="103"/>
      <c r="F20" s="96"/>
      <c r="G20" s="103"/>
      <c r="H20" s="95"/>
      <c r="I20" s="89"/>
      <c r="J20" s="96"/>
      <c r="K20" s="90"/>
    </row>
    <row r="21" spans="1:11" x14ac:dyDescent="0.3">
      <c r="A21" s="94" t="s">
        <v>94</v>
      </c>
      <c r="B21" s="92">
        <v>1</v>
      </c>
      <c r="C21" s="86">
        <f t="shared" si="0"/>
        <v>36</v>
      </c>
      <c r="D21" s="93">
        <v>1</v>
      </c>
      <c r="E21" s="88">
        <f t="shared" si="1"/>
        <v>36</v>
      </c>
      <c r="F21" s="93">
        <v>1</v>
      </c>
      <c r="G21" s="88">
        <f t="shared" si="2"/>
        <v>36</v>
      </c>
      <c r="H21" s="92"/>
      <c r="I21" s="89"/>
      <c r="J21" s="96"/>
      <c r="K21" s="90"/>
    </row>
    <row r="22" spans="1:11" x14ac:dyDescent="0.3">
      <c r="A22" s="94" t="s">
        <v>96</v>
      </c>
      <c r="B22" s="92">
        <v>1</v>
      </c>
      <c r="C22" s="86">
        <f t="shared" si="0"/>
        <v>36</v>
      </c>
      <c r="D22" s="93">
        <v>1</v>
      </c>
      <c r="E22" s="88">
        <f t="shared" si="1"/>
        <v>36</v>
      </c>
      <c r="F22" s="93"/>
      <c r="G22" s="88"/>
      <c r="H22" s="92"/>
      <c r="I22" s="89"/>
      <c r="J22" s="96"/>
      <c r="K22" s="90"/>
    </row>
    <row r="23" spans="1:11" x14ac:dyDescent="0.3">
      <c r="A23" s="94" t="s">
        <v>97</v>
      </c>
      <c r="B23" s="92"/>
      <c r="C23" s="86"/>
      <c r="D23" s="93">
        <v>1</v>
      </c>
      <c r="E23" s="88">
        <f t="shared" si="1"/>
        <v>36</v>
      </c>
      <c r="F23" s="93"/>
      <c r="G23" s="88"/>
      <c r="H23" s="92"/>
      <c r="I23" s="89"/>
      <c r="J23" s="96"/>
      <c r="K23" s="90"/>
    </row>
    <row r="24" spans="1:11" x14ac:dyDescent="0.3">
      <c r="A24" s="94" t="s">
        <v>98</v>
      </c>
      <c r="B24" s="95"/>
      <c r="C24" s="86"/>
      <c r="D24" s="96"/>
      <c r="E24" s="88"/>
      <c r="F24" s="96"/>
      <c r="G24" s="88"/>
      <c r="H24" s="95"/>
      <c r="I24" s="89"/>
      <c r="J24" s="96">
        <v>5</v>
      </c>
      <c r="K24" s="90">
        <f t="shared" si="4"/>
        <v>155</v>
      </c>
    </row>
    <row r="25" spans="1:11" ht="15" thickBot="1" x14ac:dyDescent="0.35">
      <c r="A25" s="94" t="s">
        <v>91</v>
      </c>
      <c r="B25" s="95">
        <v>7</v>
      </c>
      <c r="C25" s="86">
        <f t="shared" si="0"/>
        <v>252</v>
      </c>
      <c r="D25" s="96">
        <v>9</v>
      </c>
      <c r="E25" s="88">
        <f t="shared" si="1"/>
        <v>324</v>
      </c>
      <c r="F25" s="96">
        <v>14</v>
      </c>
      <c r="G25" s="88">
        <f t="shared" si="2"/>
        <v>504</v>
      </c>
      <c r="H25" s="95">
        <v>14</v>
      </c>
      <c r="I25" s="104">
        <f t="shared" si="3"/>
        <v>504</v>
      </c>
      <c r="J25" s="101">
        <v>24</v>
      </c>
      <c r="K25" s="105">
        <f t="shared" si="4"/>
        <v>744</v>
      </c>
    </row>
    <row r="26" spans="1:11" ht="15.6" thickTop="1" thickBot="1" x14ac:dyDescent="0.35">
      <c r="A26" s="106" t="s">
        <v>92</v>
      </c>
      <c r="B26" s="107">
        <f>SUM(B10:B25)</f>
        <v>34</v>
      </c>
      <c r="C26" s="108">
        <f t="shared" si="0"/>
        <v>1224</v>
      </c>
      <c r="D26" s="107">
        <f>SUM(D10:D25)</f>
        <v>34</v>
      </c>
      <c r="E26" s="109">
        <f t="shared" si="1"/>
        <v>1224</v>
      </c>
      <c r="F26" s="107">
        <f>SUM(F10:F25)</f>
        <v>34</v>
      </c>
      <c r="G26" s="109">
        <f t="shared" si="2"/>
        <v>1224</v>
      </c>
      <c r="H26" s="110">
        <f>SUM(H10:H25)</f>
        <v>34</v>
      </c>
      <c r="I26" s="109">
        <f t="shared" si="3"/>
        <v>1224</v>
      </c>
      <c r="J26" s="107">
        <f>SUM(J10:J25)</f>
        <v>34</v>
      </c>
      <c r="K26" s="111">
        <f t="shared" si="4"/>
        <v>1054</v>
      </c>
    </row>
  </sheetData>
  <mergeCells count="13">
    <mergeCell ref="A7:A9"/>
    <mergeCell ref="B7:K7"/>
    <mergeCell ref="B8:C8"/>
    <mergeCell ref="D8:E8"/>
    <mergeCell ref="F8:G8"/>
    <mergeCell ref="H8:I8"/>
    <mergeCell ref="J8:K8"/>
    <mergeCell ref="A6:K6"/>
    <mergeCell ref="A1:K1"/>
    <mergeCell ref="A2:K2"/>
    <mergeCell ref="A3:K3"/>
    <mergeCell ref="B4:K4"/>
    <mergeCell ref="A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95D-A58E-4A7A-A9B4-7C16157999F7}">
  <dimension ref="A1:P51"/>
  <sheetViews>
    <sheetView topLeftCell="A27" workbookViewId="0">
      <selection activeCell="R50" sqref="R50"/>
    </sheetView>
  </sheetViews>
  <sheetFormatPr defaultRowHeight="14.4" x14ac:dyDescent="0.3"/>
  <cols>
    <col min="2" max="2" width="22.6640625" bestFit="1" customWidth="1"/>
  </cols>
  <sheetData>
    <row r="1" spans="1:16" x14ac:dyDescent="0.3">
      <c r="A1" s="4"/>
      <c r="B1" s="4"/>
      <c r="C1" s="136" t="s">
        <v>1</v>
      </c>
      <c r="D1" s="136"/>
      <c r="E1" s="136" t="s">
        <v>2</v>
      </c>
      <c r="F1" s="136"/>
      <c r="G1" s="136" t="s">
        <v>5</v>
      </c>
      <c r="H1" s="136"/>
      <c r="I1" s="136"/>
      <c r="J1" s="136" t="s">
        <v>18</v>
      </c>
      <c r="K1" s="136"/>
      <c r="L1" s="136"/>
      <c r="M1" s="136" t="s">
        <v>19</v>
      </c>
      <c r="N1" s="136"/>
      <c r="O1" s="136"/>
      <c r="P1" s="140" t="s">
        <v>6</v>
      </c>
    </row>
    <row r="2" spans="1:16" ht="43.8" thickBot="1" x14ac:dyDescent="0.35">
      <c r="A2" s="4"/>
      <c r="B2" s="5"/>
      <c r="C2" s="2" t="s">
        <v>3</v>
      </c>
      <c r="D2" s="11" t="s">
        <v>17</v>
      </c>
      <c r="E2" s="2" t="s">
        <v>3</v>
      </c>
      <c r="F2" s="11" t="s">
        <v>16</v>
      </c>
      <c r="G2" s="1" t="s">
        <v>3</v>
      </c>
      <c r="H2" s="1" t="s">
        <v>4</v>
      </c>
      <c r="I2" s="11" t="s">
        <v>11</v>
      </c>
      <c r="J2" s="1" t="s">
        <v>3</v>
      </c>
      <c r="K2" s="1" t="s">
        <v>4</v>
      </c>
      <c r="L2" s="11" t="s">
        <v>20</v>
      </c>
      <c r="M2" s="1" t="s">
        <v>3</v>
      </c>
      <c r="N2" s="1" t="s">
        <v>4</v>
      </c>
      <c r="O2" s="11" t="s">
        <v>21</v>
      </c>
      <c r="P2" s="141"/>
    </row>
    <row r="3" spans="1:16" ht="15" customHeight="1" thickTop="1" x14ac:dyDescent="0.3">
      <c r="A3" s="140" t="s">
        <v>99</v>
      </c>
      <c r="B3" s="1" t="s">
        <v>100</v>
      </c>
      <c r="C3" s="3">
        <v>24</v>
      </c>
      <c r="D3" s="8" t="s">
        <v>12</v>
      </c>
      <c r="E3" s="3"/>
      <c r="F3" s="8" t="s">
        <v>12</v>
      </c>
      <c r="G3" s="3">
        <v>0</v>
      </c>
      <c r="H3" s="3">
        <v>0</v>
      </c>
      <c r="I3" s="8" t="s">
        <v>12</v>
      </c>
      <c r="J3" s="3">
        <v>0</v>
      </c>
      <c r="K3" s="3">
        <v>0</v>
      </c>
      <c r="L3" s="8" t="s">
        <v>12</v>
      </c>
      <c r="M3" s="3">
        <v>0</v>
      </c>
      <c r="N3" s="3">
        <v>0</v>
      </c>
      <c r="O3" s="8" t="s">
        <v>12</v>
      </c>
      <c r="P3" s="135">
        <f>SUM(D8,F8,I8,L8,O8,N8)</f>
        <v>24</v>
      </c>
    </row>
    <row r="4" spans="1:16" x14ac:dyDescent="0.3">
      <c r="A4" s="140"/>
      <c r="B4" s="1" t="s">
        <v>7</v>
      </c>
      <c r="C4" s="1">
        <v>0</v>
      </c>
      <c r="D4" s="8">
        <f>SUM(C3:C8)</f>
        <v>24</v>
      </c>
      <c r="E4" s="1">
        <v>0</v>
      </c>
      <c r="F4" s="8">
        <f>SUM(E3:E8)</f>
        <v>0</v>
      </c>
      <c r="G4" s="1">
        <v>0</v>
      </c>
      <c r="H4" s="1">
        <v>0</v>
      </c>
      <c r="I4" s="8">
        <f>SUM(G3:G8)</f>
        <v>0</v>
      </c>
      <c r="J4" s="1">
        <v>0</v>
      </c>
      <c r="K4" s="1">
        <v>0</v>
      </c>
      <c r="L4" s="8">
        <f>SUM(J3:J8)</f>
        <v>0</v>
      </c>
      <c r="M4" s="1">
        <v>0</v>
      </c>
      <c r="N4" s="1">
        <v>0</v>
      </c>
      <c r="O4" s="8">
        <f>SUM(M3:M8)</f>
        <v>0</v>
      </c>
      <c r="P4" s="136"/>
    </row>
    <row r="5" spans="1:16" x14ac:dyDescent="0.3">
      <c r="A5" s="140"/>
      <c r="B5" s="1" t="s">
        <v>8</v>
      </c>
      <c r="C5" s="3">
        <v>0</v>
      </c>
      <c r="D5" s="9" t="s">
        <v>4</v>
      </c>
      <c r="E5" s="3">
        <v>0</v>
      </c>
      <c r="F5" s="9" t="s">
        <v>4</v>
      </c>
      <c r="G5" s="3">
        <v>0</v>
      </c>
      <c r="H5" s="3">
        <v>0</v>
      </c>
      <c r="I5" s="9" t="s">
        <v>4</v>
      </c>
      <c r="J5" s="3">
        <v>0</v>
      </c>
      <c r="K5" s="3">
        <v>0</v>
      </c>
      <c r="L5" s="9" t="s">
        <v>4</v>
      </c>
      <c r="M5" s="3">
        <v>0</v>
      </c>
      <c r="N5" s="3">
        <v>0</v>
      </c>
      <c r="O5" s="9" t="s">
        <v>4</v>
      </c>
      <c r="P5" s="136"/>
    </row>
    <row r="6" spans="1:16" x14ac:dyDescent="0.3">
      <c r="A6" s="140"/>
      <c r="B6" s="1" t="s">
        <v>9</v>
      </c>
      <c r="C6" s="1">
        <v>0</v>
      </c>
      <c r="D6" s="9">
        <v>0</v>
      </c>
      <c r="E6" s="1">
        <v>0</v>
      </c>
      <c r="F6" s="9">
        <v>0</v>
      </c>
      <c r="G6" s="1">
        <v>0</v>
      </c>
      <c r="H6" s="1">
        <v>0</v>
      </c>
      <c r="I6" s="9">
        <f>SUM(H3:H8)</f>
        <v>0</v>
      </c>
      <c r="J6" s="1">
        <v>0</v>
      </c>
      <c r="K6" s="1">
        <v>0</v>
      </c>
      <c r="L6" s="9">
        <f>SUM(K3:K8)</f>
        <v>0</v>
      </c>
      <c r="M6" s="1">
        <v>0</v>
      </c>
      <c r="N6" s="1">
        <v>0</v>
      </c>
      <c r="O6" s="9">
        <f>SUM(N3:N8)</f>
        <v>0</v>
      </c>
      <c r="P6" s="136"/>
    </row>
    <row r="7" spans="1:16" x14ac:dyDescent="0.3">
      <c r="A7" s="140"/>
      <c r="B7" s="1" t="s">
        <v>10</v>
      </c>
      <c r="C7" s="3">
        <v>0</v>
      </c>
      <c r="D7" s="9" t="s">
        <v>22</v>
      </c>
      <c r="E7" s="3">
        <v>0</v>
      </c>
      <c r="F7" s="9" t="s">
        <v>23</v>
      </c>
      <c r="G7" s="3">
        <v>0</v>
      </c>
      <c r="H7" s="3">
        <v>0</v>
      </c>
      <c r="I7" s="9" t="s">
        <v>24</v>
      </c>
      <c r="J7" s="3">
        <v>0</v>
      </c>
      <c r="K7" s="3">
        <v>0</v>
      </c>
      <c r="L7" s="9" t="s">
        <v>25</v>
      </c>
      <c r="M7" s="3">
        <v>0</v>
      </c>
      <c r="N7" s="3">
        <v>0</v>
      </c>
      <c r="O7" s="9" t="s">
        <v>15</v>
      </c>
      <c r="P7" s="136"/>
    </row>
    <row r="8" spans="1:16" ht="15" thickBot="1" x14ac:dyDescent="0.35">
      <c r="A8" s="141"/>
      <c r="B8" s="1" t="s">
        <v>13</v>
      </c>
      <c r="C8" s="6">
        <v>0</v>
      </c>
      <c r="D8" s="10">
        <f>SUM(D4,D6)</f>
        <v>24</v>
      </c>
      <c r="E8" s="6">
        <v>0</v>
      </c>
      <c r="F8" s="10">
        <f>SUM(F4,F6)</f>
        <v>0</v>
      </c>
      <c r="G8" s="6">
        <v>0</v>
      </c>
      <c r="H8" s="6">
        <v>0</v>
      </c>
      <c r="I8" s="10">
        <f>SUM(I4,I6)</f>
        <v>0</v>
      </c>
      <c r="J8" s="6">
        <v>0</v>
      </c>
      <c r="K8" s="6">
        <v>0</v>
      </c>
      <c r="L8" s="10">
        <f>SUM(L4,L6)</f>
        <v>0</v>
      </c>
      <c r="M8" s="6">
        <v>0</v>
      </c>
      <c r="N8" s="6">
        <v>0</v>
      </c>
      <c r="O8" s="10">
        <f>SUM(O4,O6)</f>
        <v>0</v>
      </c>
      <c r="P8" s="142"/>
    </row>
    <row r="9" spans="1:16" ht="15" customHeight="1" thickTop="1" x14ac:dyDescent="0.3">
      <c r="A9" s="139" t="s">
        <v>102</v>
      </c>
      <c r="B9" s="7" t="s">
        <v>100</v>
      </c>
      <c r="C9" s="3">
        <v>28</v>
      </c>
      <c r="D9" s="8" t="s">
        <v>12</v>
      </c>
      <c r="E9" s="3">
        <v>0</v>
      </c>
      <c r="F9" s="8" t="s">
        <v>12</v>
      </c>
      <c r="G9" s="3">
        <v>0</v>
      </c>
      <c r="H9" s="3">
        <v>0</v>
      </c>
      <c r="I9" s="8" t="s">
        <v>12</v>
      </c>
      <c r="J9" s="3">
        <v>0</v>
      </c>
      <c r="K9" s="3">
        <v>0</v>
      </c>
      <c r="L9" s="8" t="s">
        <v>12</v>
      </c>
      <c r="M9" s="3">
        <v>0</v>
      </c>
      <c r="N9" s="3">
        <v>0</v>
      </c>
      <c r="O9" s="8" t="s">
        <v>12</v>
      </c>
      <c r="P9" s="135">
        <f>SUM(D14,F14,I14,L14,O14,N14)</f>
        <v>28</v>
      </c>
    </row>
    <row r="10" spans="1:16" x14ac:dyDescent="0.3">
      <c r="A10" s="140"/>
      <c r="B10" s="1" t="s">
        <v>7</v>
      </c>
      <c r="C10" s="1">
        <v>0</v>
      </c>
      <c r="D10" s="8">
        <f>SUM(C9:C14)</f>
        <v>28</v>
      </c>
      <c r="E10" s="1">
        <v>0</v>
      </c>
      <c r="F10" s="8">
        <f>SUM(E9:E14)</f>
        <v>0</v>
      </c>
      <c r="G10" s="1">
        <v>0</v>
      </c>
      <c r="H10" s="1">
        <v>0</v>
      </c>
      <c r="I10" s="8">
        <f>SUM(G9:G14)</f>
        <v>0</v>
      </c>
      <c r="J10" s="1">
        <v>0</v>
      </c>
      <c r="K10" s="1">
        <v>0</v>
      </c>
      <c r="L10" s="8">
        <f>SUM(J9:J14)</f>
        <v>0</v>
      </c>
      <c r="M10" s="1">
        <v>0</v>
      </c>
      <c r="N10" s="1">
        <v>0</v>
      </c>
      <c r="O10" s="8">
        <f>SUM(M9:M14)</f>
        <v>0</v>
      </c>
      <c r="P10" s="136"/>
    </row>
    <row r="11" spans="1:16" x14ac:dyDescent="0.3">
      <c r="A11" s="140"/>
      <c r="B11" s="1" t="s">
        <v>8</v>
      </c>
      <c r="C11" s="3">
        <v>0</v>
      </c>
      <c r="D11" s="9" t="s">
        <v>4</v>
      </c>
      <c r="E11" s="3">
        <v>0</v>
      </c>
      <c r="F11" s="9" t="s">
        <v>4</v>
      </c>
      <c r="G11" s="3">
        <v>0</v>
      </c>
      <c r="H11" s="3">
        <v>0</v>
      </c>
      <c r="I11" s="9" t="s">
        <v>4</v>
      </c>
      <c r="J11" s="3">
        <v>0</v>
      </c>
      <c r="K11" s="3">
        <v>0</v>
      </c>
      <c r="L11" s="9" t="s">
        <v>4</v>
      </c>
      <c r="M11" s="3">
        <v>0</v>
      </c>
      <c r="N11" s="3">
        <v>0</v>
      </c>
      <c r="O11" s="9" t="s">
        <v>4</v>
      </c>
      <c r="P11" s="136"/>
    </row>
    <row r="12" spans="1:16" x14ac:dyDescent="0.3">
      <c r="A12" s="140"/>
      <c r="B12" s="3" t="s">
        <v>9</v>
      </c>
      <c r="C12" s="1">
        <v>0</v>
      </c>
      <c r="D12" s="9">
        <v>0</v>
      </c>
      <c r="E12" s="1">
        <v>0</v>
      </c>
      <c r="F12" s="9">
        <v>0</v>
      </c>
      <c r="G12" s="1">
        <v>0</v>
      </c>
      <c r="H12" s="1">
        <v>0</v>
      </c>
      <c r="I12" s="9">
        <f>SUM(H9:H14)</f>
        <v>0</v>
      </c>
      <c r="J12" s="1">
        <v>0</v>
      </c>
      <c r="K12" s="1">
        <v>0</v>
      </c>
      <c r="L12" s="9">
        <f>SUM(K9:K14)</f>
        <v>0</v>
      </c>
      <c r="M12" s="1">
        <v>0</v>
      </c>
      <c r="N12" s="1">
        <v>0</v>
      </c>
      <c r="O12" s="9">
        <f>SUM(N9:N14)</f>
        <v>0</v>
      </c>
      <c r="P12" s="136"/>
    </row>
    <row r="13" spans="1:16" x14ac:dyDescent="0.3">
      <c r="A13" s="140"/>
      <c r="B13" s="1" t="s">
        <v>10</v>
      </c>
      <c r="C13" s="3">
        <v>0</v>
      </c>
      <c r="D13" s="9" t="s">
        <v>22</v>
      </c>
      <c r="E13" s="3">
        <v>0</v>
      </c>
      <c r="F13" s="9" t="s">
        <v>23</v>
      </c>
      <c r="G13" s="3">
        <v>0</v>
      </c>
      <c r="H13" s="3">
        <v>0</v>
      </c>
      <c r="I13" s="9" t="s">
        <v>24</v>
      </c>
      <c r="J13" s="3">
        <v>0</v>
      </c>
      <c r="K13" s="3">
        <v>0</v>
      </c>
      <c r="L13" s="9" t="s">
        <v>14</v>
      </c>
      <c r="M13" s="3">
        <v>0</v>
      </c>
      <c r="N13" s="3">
        <v>0</v>
      </c>
      <c r="O13" s="9" t="s">
        <v>26</v>
      </c>
      <c r="P13" s="136"/>
    </row>
    <row r="14" spans="1:16" ht="15" thickBot="1" x14ac:dyDescent="0.35">
      <c r="A14" s="141"/>
      <c r="B14" s="1" t="s">
        <v>13</v>
      </c>
      <c r="C14" s="6">
        <v>0</v>
      </c>
      <c r="D14" s="10">
        <f>SUM(D10,D12)</f>
        <v>28</v>
      </c>
      <c r="E14" s="6">
        <v>0</v>
      </c>
      <c r="F14" s="10">
        <f>SUM(F10,F12)</f>
        <v>0</v>
      </c>
      <c r="G14" s="6">
        <v>0</v>
      </c>
      <c r="H14" s="6">
        <v>0</v>
      </c>
      <c r="I14" s="10">
        <f>SUM(I10,I12)</f>
        <v>0</v>
      </c>
      <c r="J14" s="6">
        <v>0</v>
      </c>
      <c r="K14" s="6">
        <v>0</v>
      </c>
      <c r="L14" s="10">
        <f>SUM(L10,L12)</f>
        <v>0</v>
      </c>
      <c r="M14" s="6">
        <v>0</v>
      </c>
      <c r="N14" s="6">
        <v>0</v>
      </c>
      <c r="O14" s="10">
        <f>SUM(O10,O12)</f>
        <v>0</v>
      </c>
      <c r="P14" s="142"/>
    </row>
    <row r="15" spans="1:16" ht="15" thickTop="1" x14ac:dyDescent="0.3">
      <c r="A15" s="143" t="s">
        <v>103</v>
      </c>
      <c r="B15" s="7" t="s">
        <v>100</v>
      </c>
      <c r="C15" s="3">
        <v>0</v>
      </c>
      <c r="D15" s="8" t="s">
        <v>12</v>
      </c>
      <c r="E15" s="3">
        <v>32</v>
      </c>
      <c r="F15" s="8" t="s">
        <v>12</v>
      </c>
      <c r="G15" s="3">
        <v>0</v>
      </c>
      <c r="H15" s="3">
        <v>0</v>
      </c>
      <c r="I15" s="8" t="s">
        <v>12</v>
      </c>
      <c r="J15" s="3">
        <v>0</v>
      </c>
      <c r="K15" s="3">
        <v>0</v>
      </c>
      <c r="L15" s="8" t="s">
        <v>12</v>
      </c>
      <c r="M15" s="3">
        <v>0</v>
      </c>
      <c r="N15" s="3">
        <v>0</v>
      </c>
      <c r="O15" s="8" t="s">
        <v>12</v>
      </c>
      <c r="P15" s="135">
        <f t="shared" ref="P15" si="0">SUM(D20,F20,I20,L20,O20,N20)</f>
        <v>32</v>
      </c>
    </row>
    <row r="16" spans="1:16" x14ac:dyDescent="0.3">
      <c r="A16" s="144"/>
      <c r="B16" s="1" t="s">
        <v>7</v>
      </c>
      <c r="C16" s="1">
        <v>0</v>
      </c>
      <c r="D16" s="8">
        <f>SUM(C15:C20)</f>
        <v>0</v>
      </c>
      <c r="E16" s="1">
        <v>0</v>
      </c>
      <c r="F16" s="8">
        <f>SUM(E15:E20)</f>
        <v>32</v>
      </c>
      <c r="G16" s="1">
        <v>0</v>
      </c>
      <c r="H16" s="1">
        <v>0</v>
      </c>
      <c r="I16" s="8">
        <f>SUM(G15:G20)</f>
        <v>0</v>
      </c>
      <c r="J16" s="1">
        <v>0</v>
      </c>
      <c r="K16" s="1">
        <v>0</v>
      </c>
      <c r="L16" s="8">
        <f>SUM(J15:J20)</f>
        <v>0</v>
      </c>
      <c r="M16" s="1">
        <v>0</v>
      </c>
      <c r="N16" s="1">
        <v>0</v>
      </c>
      <c r="O16" s="8">
        <f>SUM(M15:M20)</f>
        <v>0</v>
      </c>
      <c r="P16" s="136"/>
    </row>
    <row r="17" spans="1:16" x14ac:dyDescent="0.3">
      <c r="A17" s="144"/>
      <c r="B17" s="1" t="s">
        <v>8</v>
      </c>
      <c r="C17" s="3">
        <v>0</v>
      </c>
      <c r="D17" s="9" t="s">
        <v>4</v>
      </c>
      <c r="E17" s="3">
        <v>0</v>
      </c>
      <c r="F17" s="9" t="s">
        <v>4</v>
      </c>
      <c r="G17" s="3">
        <v>0</v>
      </c>
      <c r="H17" s="3">
        <v>0</v>
      </c>
      <c r="I17" s="9" t="s">
        <v>4</v>
      </c>
      <c r="J17" s="3">
        <v>0</v>
      </c>
      <c r="K17" s="3">
        <v>0</v>
      </c>
      <c r="L17" s="9" t="s">
        <v>4</v>
      </c>
      <c r="M17" s="3">
        <v>0</v>
      </c>
      <c r="N17" s="3">
        <v>0</v>
      </c>
      <c r="O17" s="9" t="s">
        <v>4</v>
      </c>
      <c r="P17" s="136"/>
    </row>
    <row r="18" spans="1:16" x14ac:dyDescent="0.3">
      <c r="A18" s="144"/>
      <c r="B18" s="3" t="s">
        <v>9</v>
      </c>
      <c r="C18" s="1">
        <v>0</v>
      </c>
      <c r="D18" s="9">
        <v>0</v>
      </c>
      <c r="E18" s="1">
        <v>0</v>
      </c>
      <c r="F18" s="9">
        <v>0</v>
      </c>
      <c r="G18" s="1">
        <v>0</v>
      </c>
      <c r="H18" s="1">
        <v>0</v>
      </c>
      <c r="I18" s="9">
        <f>SUM(H15:H20)</f>
        <v>0</v>
      </c>
      <c r="J18" s="1">
        <v>0</v>
      </c>
      <c r="K18" s="1">
        <v>0</v>
      </c>
      <c r="L18" s="9">
        <f>SUM(K15:K20)</f>
        <v>0</v>
      </c>
      <c r="M18" s="1">
        <v>0</v>
      </c>
      <c r="N18" s="1">
        <v>0</v>
      </c>
      <c r="O18" s="9">
        <f>SUM(N15:N20)</f>
        <v>0</v>
      </c>
      <c r="P18" s="136"/>
    </row>
    <row r="19" spans="1:16" x14ac:dyDescent="0.3">
      <c r="A19" s="144"/>
      <c r="B19" s="1" t="s">
        <v>10</v>
      </c>
      <c r="C19" s="3">
        <v>0</v>
      </c>
      <c r="D19" s="9" t="s">
        <v>22</v>
      </c>
      <c r="E19" s="3">
        <v>0</v>
      </c>
      <c r="F19" s="9" t="s">
        <v>23</v>
      </c>
      <c r="G19" s="3">
        <v>0</v>
      </c>
      <c r="H19" s="3">
        <v>0</v>
      </c>
      <c r="I19" s="9" t="s">
        <v>24</v>
      </c>
      <c r="J19" s="3">
        <v>0</v>
      </c>
      <c r="K19" s="3">
        <v>0</v>
      </c>
      <c r="L19" s="9" t="s">
        <v>25</v>
      </c>
      <c r="M19" s="3">
        <v>0</v>
      </c>
      <c r="N19" s="3">
        <v>0</v>
      </c>
      <c r="O19" s="9" t="s">
        <v>26</v>
      </c>
      <c r="P19" s="136"/>
    </row>
    <row r="20" spans="1:16" ht="15" thickBot="1" x14ac:dyDescent="0.35">
      <c r="A20" s="145"/>
      <c r="B20" s="1" t="s">
        <v>13</v>
      </c>
      <c r="C20" s="6">
        <v>0</v>
      </c>
      <c r="D20" s="10">
        <f>SUM(D16,D18)</f>
        <v>0</v>
      </c>
      <c r="E20" s="6">
        <v>0</v>
      </c>
      <c r="F20" s="10">
        <f>SUM(F16,F18)</f>
        <v>32</v>
      </c>
      <c r="G20" s="6">
        <v>0</v>
      </c>
      <c r="H20" s="6">
        <v>0</v>
      </c>
      <c r="I20" s="10">
        <f>SUM(I16,I18)</f>
        <v>0</v>
      </c>
      <c r="J20" s="6">
        <v>0</v>
      </c>
      <c r="K20" s="6">
        <v>0</v>
      </c>
      <c r="L20" s="10">
        <f>SUM(L16,L18)</f>
        <v>0</v>
      </c>
      <c r="M20" s="6">
        <v>0</v>
      </c>
      <c r="N20" s="6">
        <v>0</v>
      </c>
      <c r="O20" s="10">
        <f>SUM(O16,O18)</f>
        <v>0</v>
      </c>
      <c r="P20" s="142"/>
    </row>
    <row r="21" spans="1:16" ht="15" thickTop="1" x14ac:dyDescent="0.3">
      <c r="A21" s="139" t="s">
        <v>104</v>
      </c>
      <c r="B21" s="7" t="s">
        <v>100</v>
      </c>
      <c r="C21" s="3">
        <v>0</v>
      </c>
      <c r="D21" s="8" t="s">
        <v>12</v>
      </c>
      <c r="E21" s="3">
        <v>45</v>
      </c>
      <c r="F21" s="8" t="s">
        <v>12</v>
      </c>
      <c r="G21" s="3">
        <v>0</v>
      </c>
      <c r="H21" s="3">
        <v>0</v>
      </c>
      <c r="I21" s="8" t="s">
        <v>12</v>
      </c>
      <c r="J21" s="3">
        <v>0</v>
      </c>
      <c r="K21" s="3">
        <v>0</v>
      </c>
      <c r="L21" s="8" t="s">
        <v>12</v>
      </c>
      <c r="M21" s="3">
        <v>0</v>
      </c>
      <c r="N21" s="3">
        <v>0</v>
      </c>
      <c r="O21" s="8" t="s">
        <v>12</v>
      </c>
      <c r="P21" s="135">
        <f t="shared" ref="P21" si="1">SUM(D26,F26,I26,L26,O26,N26)</f>
        <v>45</v>
      </c>
    </row>
    <row r="22" spans="1:16" x14ac:dyDescent="0.3">
      <c r="A22" s="140"/>
      <c r="B22" s="1" t="s">
        <v>7</v>
      </c>
      <c r="C22" s="1">
        <v>0</v>
      </c>
      <c r="D22" s="8">
        <f>SUM(C21:C26)</f>
        <v>0</v>
      </c>
      <c r="E22" s="1">
        <v>0</v>
      </c>
      <c r="F22" s="8">
        <f>SUM(E21:E26)</f>
        <v>45</v>
      </c>
      <c r="G22" s="1">
        <v>0</v>
      </c>
      <c r="H22" s="1">
        <v>0</v>
      </c>
      <c r="I22" s="8">
        <f>SUM(G21:G26)</f>
        <v>0</v>
      </c>
      <c r="J22" s="1">
        <v>0</v>
      </c>
      <c r="K22" s="1">
        <v>0</v>
      </c>
      <c r="L22" s="8">
        <f>SUM(J21:J26)</f>
        <v>0</v>
      </c>
      <c r="M22" s="1">
        <v>0</v>
      </c>
      <c r="N22" s="1">
        <v>0</v>
      </c>
      <c r="O22" s="8">
        <f>SUM(M21:M26)</f>
        <v>0</v>
      </c>
      <c r="P22" s="136"/>
    </row>
    <row r="23" spans="1:16" x14ac:dyDescent="0.3">
      <c r="A23" s="140"/>
      <c r="B23" s="1" t="s">
        <v>8</v>
      </c>
      <c r="C23" s="3">
        <v>0</v>
      </c>
      <c r="D23" s="9" t="s">
        <v>4</v>
      </c>
      <c r="E23" s="3">
        <v>0</v>
      </c>
      <c r="F23" s="9" t="s">
        <v>4</v>
      </c>
      <c r="G23" s="3">
        <v>0</v>
      </c>
      <c r="H23" s="3">
        <v>0</v>
      </c>
      <c r="I23" s="9" t="s">
        <v>4</v>
      </c>
      <c r="J23" s="3">
        <v>0</v>
      </c>
      <c r="K23" s="3">
        <v>0</v>
      </c>
      <c r="L23" s="9" t="s">
        <v>4</v>
      </c>
      <c r="M23" s="3">
        <v>0</v>
      </c>
      <c r="N23" s="3">
        <v>0</v>
      </c>
      <c r="O23" s="9" t="s">
        <v>4</v>
      </c>
      <c r="P23" s="136"/>
    </row>
    <row r="24" spans="1:16" x14ac:dyDescent="0.3">
      <c r="A24" s="140"/>
      <c r="B24" s="3" t="s">
        <v>9</v>
      </c>
      <c r="C24" s="1">
        <v>0</v>
      </c>
      <c r="D24" s="9">
        <v>0</v>
      </c>
      <c r="E24" s="1">
        <v>0</v>
      </c>
      <c r="F24" s="9">
        <v>0</v>
      </c>
      <c r="G24" s="1">
        <v>0</v>
      </c>
      <c r="H24" s="1">
        <v>0</v>
      </c>
      <c r="I24" s="9">
        <f>SUM(H21:H26)</f>
        <v>0</v>
      </c>
      <c r="J24" s="1">
        <v>0</v>
      </c>
      <c r="K24" s="1">
        <v>0</v>
      </c>
      <c r="L24" s="9">
        <f>SUM(K21:K26)</f>
        <v>0</v>
      </c>
      <c r="M24" s="1">
        <v>0</v>
      </c>
      <c r="N24" s="1">
        <v>0</v>
      </c>
      <c r="O24" s="9">
        <f>SUM(N21:N26)</f>
        <v>0</v>
      </c>
      <c r="P24" s="136"/>
    </row>
    <row r="25" spans="1:16" x14ac:dyDescent="0.3">
      <c r="A25" s="140"/>
      <c r="B25" s="1" t="s">
        <v>10</v>
      </c>
      <c r="C25" s="3">
        <v>0</v>
      </c>
      <c r="D25" s="9" t="s">
        <v>22</v>
      </c>
      <c r="E25" s="3">
        <v>0</v>
      </c>
      <c r="F25" s="9" t="s">
        <v>23</v>
      </c>
      <c r="G25" s="3">
        <v>0</v>
      </c>
      <c r="H25" s="3">
        <v>0</v>
      </c>
      <c r="I25" s="9" t="s">
        <v>24</v>
      </c>
      <c r="J25" s="3">
        <v>0</v>
      </c>
      <c r="K25" s="3">
        <v>0</v>
      </c>
      <c r="L25" s="9" t="s">
        <v>25</v>
      </c>
      <c r="M25" s="3">
        <v>0</v>
      </c>
      <c r="N25" s="3">
        <v>0</v>
      </c>
      <c r="O25" s="9" t="s">
        <v>26</v>
      </c>
      <c r="P25" s="136"/>
    </row>
    <row r="26" spans="1:16" ht="15" thickBot="1" x14ac:dyDescent="0.35">
      <c r="A26" s="141"/>
      <c r="B26" s="1" t="s">
        <v>13</v>
      </c>
      <c r="C26" s="6">
        <v>0</v>
      </c>
      <c r="D26" s="10">
        <f>SUM(D22,D24)</f>
        <v>0</v>
      </c>
      <c r="E26" s="6">
        <v>0</v>
      </c>
      <c r="F26" s="10">
        <f>SUM(F22,F24)</f>
        <v>45</v>
      </c>
      <c r="G26" s="6">
        <v>0</v>
      </c>
      <c r="H26" s="6">
        <v>0</v>
      </c>
      <c r="I26" s="10">
        <f>SUM(I22,I24)</f>
        <v>0</v>
      </c>
      <c r="J26" s="6">
        <v>0</v>
      </c>
      <c r="K26" s="6">
        <v>0</v>
      </c>
      <c r="L26" s="10">
        <f>SUM(L22,L24)</f>
        <v>0</v>
      </c>
      <c r="M26" s="6">
        <v>0</v>
      </c>
      <c r="N26" s="6">
        <v>0</v>
      </c>
      <c r="O26" s="10">
        <f>SUM(O22,O24)</f>
        <v>0</v>
      </c>
      <c r="P26" s="142"/>
    </row>
    <row r="27" spans="1:16" ht="15" thickTop="1" x14ac:dyDescent="0.3">
      <c r="A27" s="139" t="s">
        <v>105</v>
      </c>
      <c r="B27" s="7" t="s">
        <v>100</v>
      </c>
      <c r="C27" s="3">
        <v>0</v>
      </c>
      <c r="D27" s="8" t="s">
        <v>12</v>
      </c>
      <c r="E27" s="3">
        <v>30</v>
      </c>
      <c r="F27" s="8" t="s">
        <v>12</v>
      </c>
      <c r="G27" s="3">
        <v>0</v>
      </c>
      <c r="H27" s="3">
        <v>0</v>
      </c>
      <c r="I27" s="8" t="s">
        <v>12</v>
      </c>
      <c r="J27" s="3">
        <v>0</v>
      </c>
      <c r="K27" s="3">
        <v>0</v>
      </c>
      <c r="L27" s="8" t="s">
        <v>12</v>
      </c>
      <c r="M27" s="3">
        <v>0</v>
      </c>
      <c r="N27" s="3">
        <v>0</v>
      </c>
      <c r="O27" s="8" t="s">
        <v>12</v>
      </c>
      <c r="P27" s="135">
        <f t="shared" ref="P27" si="2">SUM(D32,F32,I32,L32,O32,N32)</f>
        <v>30</v>
      </c>
    </row>
    <row r="28" spans="1:16" x14ac:dyDescent="0.3">
      <c r="A28" s="140"/>
      <c r="B28" s="1" t="s">
        <v>7</v>
      </c>
      <c r="C28" s="1">
        <v>0</v>
      </c>
      <c r="D28" s="8">
        <f>SUM(C27:C32)</f>
        <v>0</v>
      </c>
      <c r="E28" s="1">
        <v>0</v>
      </c>
      <c r="F28" s="8">
        <f>SUM(E27:E32)</f>
        <v>30</v>
      </c>
      <c r="G28" s="1">
        <v>0</v>
      </c>
      <c r="H28" s="1">
        <v>0</v>
      </c>
      <c r="I28" s="8">
        <f>SUM(G27:G32)</f>
        <v>0</v>
      </c>
      <c r="J28" s="1">
        <v>0</v>
      </c>
      <c r="K28" s="1">
        <v>0</v>
      </c>
      <c r="L28" s="8">
        <f>SUM(J27:J32)</f>
        <v>0</v>
      </c>
      <c r="M28" s="1">
        <v>0</v>
      </c>
      <c r="N28" s="1">
        <v>0</v>
      </c>
      <c r="O28" s="8">
        <f>SUM(M27:M32)</f>
        <v>0</v>
      </c>
      <c r="P28" s="136"/>
    </row>
    <row r="29" spans="1:16" ht="15" thickBot="1" x14ac:dyDescent="0.35">
      <c r="A29" s="140"/>
      <c r="B29" s="1" t="s">
        <v>8</v>
      </c>
      <c r="C29" s="3">
        <v>0</v>
      </c>
      <c r="D29" s="9" t="s">
        <v>4</v>
      </c>
      <c r="E29" s="3">
        <v>0</v>
      </c>
      <c r="F29" s="9" t="s">
        <v>4</v>
      </c>
      <c r="G29" s="3">
        <v>0</v>
      </c>
      <c r="H29" s="3">
        <v>0</v>
      </c>
      <c r="I29" s="9" t="s">
        <v>4</v>
      </c>
      <c r="J29" s="3">
        <v>0</v>
      </c>
      <c r="K29" s="3">
        <v>0</v>
      </c>
      <c r="L29" s="9" t="s">
        <v>4</v>
      </c>
      <c r="M29" s="3">
        <v>0</v>
      </c>
      <c r="N29" s="3">
        <v>0</v>
      </c>
      <c r="O29" s="9" t="s">
        <v>4</v>
      </c>
      <c r="P29" s="136"/>
    </row>
    <row r="30" spans="1:16" ht="15" thickTop="1" x14ac:dyDescent="0.3">
      <c r="A30" s="140"/>
      <c r="B30" s="7" t="s">
        <v>9</v>
      </c>
      <c r="C30" s="1">
        <v>0</v>
      </c>
      <c r="D30" s="9">
        <v>0</v>
      </c>
      <c r="E30" s="1">
        <v>0</v>
      </c>
      <c r="F30" s="9">
        <v>0</v>
      </c>
      <c r="G30" s="1">
        <v>0</v>
      </c>
      <c r="H30" s="1">
        <v>0</v>
      </c>
      <c r="I30" s="9">
        <f>SUM(H27:H32)</f>
        <v>0</v>
      </c>
      <c r="J30" s="1">
        <v>0</v>
      </c>
      <c r="K30" s="1">
        <v>0</v>
      </c>
      <c r="L30" s="9">
        <f>SUM(K27:K32)</f>
        <v>0</v>
      </c>
      <c r="M30" s="1">
        <v>0</v>
      </c>
      <c r="N30" s="1">
        <v>0</v>
      </c>
      <c r="O30" s="9">
        <f>SUM(N27:N32)</f>
        <v>0</v>
      </c>
      <c r="P30" s="136"/>
    </row>
    <row r="31" spans="1:16" x14ac:dyDescent="0.3">
      <c r="A31" s="140"/>
      <c r="B31" s="1" t="s">
        <v>10</v>
      </c>
      <c r="C31" s="3">
        <v>0</v>
      </c>
      <c r="D31" s="9" t="s">
        <v>22</v>
      </c>
      <c r="E31" s="3">
        <v>0</v>
      </c>
      <c r="F31" s="9" t="s">
        <v>23</v>
      </c>
      <c r="G31" s="3">
        <v>0</v>
      </c>
      <c r="H31" s="3">
        <v>0</v>
      </c>
      <c r="I31" s="9" t="s">
        <v>24</v>
      </c>
      <c r="J31" s="3">
        <v>0</v>
      </c>
      <c r="K31" s="3">
        <v>0</v>
      </c>
      <c r="L31" s="9" t="s">
        <v>25</v>
      </c>
      <c r="M31" s="3">
        <v>0</v>
      </c>
      <c r="N31" s="3">
        <v>0</v>
      </c>
      <c r="O31" s="9" t="s">
        <v>26</v>
      </c>
      <c r="P31" s="136"/>
    </row>
    <row r="32" spans="1:16" ht="15" thickBot="1" x14ac:dyDescent="0.35">
      <c r="A32" s="141"/>
      <c r="B32" s="1" t="s">
        <v>13</v>
      </c>
      <c r="C32" s="6">
        <v>0</v>
      </c>
      <c r="D32" s="10">
        <f>SUM(D28,D30)</f>
        <v>0</v>
      </c>
      <c r="E32" s="6">
        <v>0</v>
      </c>
      <c r="F32" s="10">
        <f>SUM(F28,F30)</f>
        <v>30</v>
      </c>
      <c r="G32" s="6">
        <v>0</v>
      </c>
      <c r="H32" s="6">
        <v>0</v>
      </c>
      <c r="I32" s="10">
        <f>SUM(I28,I30)</f>
        <v>0</v>
      </c>
      <c r="J32" s="6">
        <v>0</v>
      </c>
      <c r="K32" s="6">
        <v>0</v>
      </c>
      <c r="L32" s="10">
        <f>SUM(L28,L30)</f>
        <v>0</v>
      </c>
      <c r="M32" s="6">
        <v>0</v>
      </c>
      <c r="N32" s="6">
        <v>0</v>
      </c>
      <c r="O32" s="10">
        <f>SUM(O28,O30)</f>
        <v>0</v>
      </c>
      <c r="P32" s="142"/>
    </row>
    <row r="33" spans="1:16" ht="15" thickTop="1" x14ac:dyDescent="0.3">
      <c r="A33" s="139" t="s">
        <v>0</v>
      </c>
      <c r="B33" s="159" t="s">
        <v>106</v>
      </c>
      <c r="C33" s="3">
        <v>0</v>
      </c>
      <c r="D33" s="8" t="s">
        <v>12</v>
      </c>
      <c r="E33" s="3">
        <v>0</v>
      </c>
      <c r="F33" s="8" t="s">
        <v>12</v>
      </c>
      <c r="G33" s="3">
        <v>0</v>
      </c>
      <c r="H33" s="3">
        <v>0</v>
      </c>
      <c r="I33" s="8" t="s">
        <v>12</v>
      </c>
      <c r="J33" s="3">
        <v>0</v>
      </c>
      <c r="K33" s="3">
        <v>0</v>
      </c>
      <c r="L33" s="8" t="s">
        <v>12</v>
      </c>
      <c r="M33" s="3">
        <v>15</v>
      </c>
      <c r="N33" s="3">
        <v>0</v>
      </c>
      <c r="O33" s="8" t="s">
        <v>12</v>
      </c>
      <c r="P33" s="135">
        <f>SUM(D38,F38,I38,L38,O38)</f>
        <v>2293</v>
      </c>
    </row>
    <row r="34" spans="1:16" x14ac:dyDescent="0.3">
      <c r="A34" s="140"/>
      <c r="B34" s="160" t="s">
        <v>107</v>
      </c>
      <c r="C34" s="1">
        <v>0</v>
      </c>
      <c r="D34" s="8">
        <f>SUM(C33:C49)</f>
        <v>200</v>
      </c>
      <c r="E34" s="1">
        <v>0</v>
      </c>
      <c r="F34" s="8">
        <f>SUM(E33:E49)</f>
        <v>217</v>
      </c>
      <c r="G34" s="1">
        <v>72</v>
      </c>
      <c r="H34" s="1">
        <v>0</v>
      </c>
      <c r="I34" s="8">
        <f>SUM(G33:G49)</f>
        <v>396</v>
      </c>
      <c r="J34" s="1">
        <v>0</v>
      </c>
      <c r="K34" s="1">
        <v>0</v>
      </c>
      <c r="L34" s="8">
        <f>SUM(J33:J49)</f>
        <v>396</v>
      </c>
      <c r="M34" s="1">
        <v>62</v>
      </c>
      <c r="N34" s="1">
        <v>0</v>
      </c>
      <c r="O34" s="8">
        <f>SUM(M33:M49)</f>
        <v>186</v>
      </c>
      <c r="P34" s="136"/>
    </row>
    <row r="35" spans="1:16" x14ac:dyDescent="0.3">
      <c r="A35" s="140"/>
      <c r="B35" s="161" t="s">
        <v>108</v>
      </c>
      <c r="C35" s="3">
        <v>36</v>
      </c>
      <c r="D35" s="9" t="s">
        <v>4</v>
      </c>
      <c r="E35" s="3">
        <v>36</v>
      </c>
      <c r="F35" s="9" t="s">
        <v>4</v>
      </c>
      <c r="G35" s="3"/>
      <c r="H35" s="3"/>
      <c r="I35" s="9" t="s">
        <v>4</v>
      </c>
      <c r="J35" s="3">
        <v>0</v>
      </c>
      <c r="K35" s="3">
        <v>0</v>
      </c>
      <c r="L35" s="9" t="s">
        <v>4</v>
      </c>
      <c r="M35" s="3">
        <v>0</v>
      </c>
      <c r="N35" s="3">
        <v>0</v>
      </c>
      <c r="O35" s="9" t="s">
        <v>4</v>
      </c>
      <c r="P35" s="136"/>
    </row>
    <row r="36" spans="1:16" x14ac:dyDescent="0.3">
      <c r="A36" s="140"/>
      <c r="B36" s="161" t="s">
        <v>109</v>
      </c>
      <c r="C36" s="3">
        <v>36</v>
      </c>
      <c r="D36" s="9">
        <v>0</v>
      </c>
      <c r="E36" s="3">
        <v>36</v>
      </c>
      <c r="F36" s="9">
        <v>0</v>
      </c>
      <c r="G36" s="3"/>
      <c r="H36" s="3"/>
      <c r="I36" s="9">
        <f>SUM(H33:H49)</f>
        <v>108</v>
      </c>
      <c r="J36" s="3"/>
      <c r="K36" s="3"/>
      <c r="L36" s="9">
        <f>SUM(K33:K49)</f>
        <v>108</v>
      </c>
      <c r="M36" s="3"/>
      <c r="N36" s="3"/>
      <c r="O36" s="9">
        <f>SUM(N33:N49)</f>
        <v>682</v>
      </c>
      <c r="P36" s="136"/>
    </row>
    <row r="37" spans="1:16" x14ac:dyDescent="0.3">
      <c r="A37" s="140"/>
      <c r="B37" s="162" t="s">
        <v>110</v>
      </c>
      <c r="C37" s="3">
        <v>36</v>
      </c>
      <c r="D37" s="9" t="s">
        <v>22</v>
      </c>
      <c r="E37" s="3"/>
      <c r="F37" s="9" t="s">
        <v>23</v>
      </c>
      <c r="G37" s="3"/>
      <c r="H37" s="3"/>
      <c r="I37" s="9" t="s">
        <v>24</v>
      </c>
      <c r="J37" s="3"/>
      <c r="K37" s="3"/>
      <c r="L37" s="9" t="s">
        <v>25</v>
      </c>
      <c r="M37" s="3"/>
      <c r="N37" s="3"/>
      <c r="O37" s="9" t="s">
        <v>26</v>
      </c>
      <c r="P37" s="136"/>
    </row>
    <row r="38" spans="1:16" x14ac:dyDescent="0.3">
      <c r="A38" s="140"/>
      <c r="B38" s="162" t="s">
        <v>111</v>
      </c>
      <c r="C38" s="3">
        <v>20</v>
      </c>
      <c r="D38" s="9">
        <f>SUM(D34,D36)</f>
        <v>200</v>
      </c>
      <c r="E38" s="3">
        <v>1</v>
      </c>
      <c r="F38" s="9">
        <f>SUM(F34,F36)</f>
        <v>217</v>
      </c>
      <c r="G38" s="3"/>
      <c r="H38" s="3"/>
      <c r="I38" s="9">
        <f>SUM(I34,I36)</f>
        <v>504</v>
      </c>
      <c r="J38" s="3"/>
      <c r="K38" s="3"/>
      <c r="L38" s="9">
        <f>SUM(L34,L36)</f>
        <v>504</v>
      </c>
      <c r="M38" s="3"/>
      <c r="N38" s="3"/>
      <c r="O38" s="9">
        <f>SUM(O34,O36)</f>
        <v>868</v>
      </c>
      <c r="P38" s="136"/>
    </row>
    <row r="39" spans="1:16" x14ac:dyDescent="0.3">
      <c r="A39" s="140"/>
      <c r="B39" s="162" t="s">
        <v>112</v>
      </c>
      <c r="C39" s="3">
        <v>36</v>
      </c>
      <c r="D39" s="8"/>
      <c r="E39" s="3"/>
      <c r="F39" s="9"/>
      <c r="G39" s="3"/>
      <c r="H39" s="3"/>
      <c r="I39" s="9"/>
      <c r="J39" s="3"/>
      <c r="K39" s="3"/>
      <c r="L39" s="9"/>
      <c r="M39" s="3"/>
      <c r="N39" s="3"/>
      <c r="O39" s="9"/>
      <c r="P39" s="136"/>
    </row>
    <row r="40" spans="1:16" x14ac:dyDescent="0.3">
      <c r="A40" s="140"/>
      <c r="B40" s="162" t="s">
        <v>101</v>
      </c>
      <c r="C40" s="3">
        <v>36</v>
      </c>
      <c r="D40" s="8"/>
      <c r="E40" s="3">
        <v>144</v>
      </c>
      <c r="F40" s="9"/>
      <c r="G40" s="3"/>
      <c r="H40" s="3"/>
      <c r="I40" s="9"/>
      <c r="J40" s="3"/>
      <c r="K40" s="3"/>
      <c r="L40" s="9"/>
      <c r="M40" s="3"/>
      <c r="N40" s="3"/>
      <c r="O40" s="9"/>
      <c r="P40" s="136"/>
    </row>
    <row r="41" spans="1:16" x14ac:dyDescent="0.3">
      <c r="A41" s="140"/>
      <c r="B41" s="163" t="s">
        <v>113</v>
      </c>
      <c r="C41" s="3"/>
      <c r="D41" s="8"/>
      <c r="E41" s="3"/>
      <c r="F41" s="9"/>
      <c r="G41" s="3">
        <v>108</v>
      </c>
      <c r="H41" s="3"/>
      <c r="I41" s="9"/>
      <c r="J41" s="3">
        <v>108</v>
      </c>
      <c r="K41" s="3"/>
      <c r="L41" s="9"/>
      <c r="M41" s="3">
        <v>31</v>
      </c>
      <c r="N41" s="3">
        <v>93</v>
      </c>
      <c r="O41" s="9"/>
      <c r="P41" s="136"/>
    </row>
    <row r="42" spans="1:16" x14ac:dyDescent="0.3">
      <c r="A42" s="140"/>
      <c r="B42" s="163" t="s">
        <v>114</v>
      </c>
      <c r="C42" s="3"/>
      <c r="D42" s="8"/>
      <c r="E42" s="3"/>
      <c r="F42" s="9"/>
      <c r="G42" s="3">
        <v>108</v>
      </c>
      <c r="H42" s="3"/>
      <c r="I42" s="9"/>
      <c r="J42" s="3">
        <v>144</v>
      </c>
      <c r="K42" s="3"/>
      <c r="L42" s="9"/>
      <c r="M42" s="3"/>
      <c r="N42" s="3">
        <v>124</v>
      </c>
      <c r="O42" s="9"/>
      <c r="P42" s="136"/>
    </row>
    <row r="43" spans="1:16" x14ac:dyDescent="0.3">
      <c r="A43" s="140"/>
      <c r="B43" s="163" t="s">
        <v>115</v>
      </c>
      <c r="C43" s="3"/>
      <c r="D43" s="8"/>
      <c r="E43" s="3"/>
      <c r="F43" s="9"/>
      <c r="G43" s="3"/>
      <c r="H43" s="3">
        <v>108</v>
      </c>
      <c r="I43" s="9"/>
      <c r="J43" s="3">
        <v>72</v>
      </c>
      <c r="K43" s="3">
        <v>108</v>
      </c>
      <c r="L43" s="9"/>
      <c r="M43" s="3"/>
      <c r="N43" s="3">
        <v>310</v>
      </c>
      <c r="O43" s="9"/>
      <c r="P43" s="136"/>
    </row>
    <row r="44" spans="1:16" ht="41.4" x14ac:dyDescent="0.3">
      <c r="A44" s="140"/>
      <c r="B44" s="163" t="s">
        <v>116</v>
      </c>
      <c r="C44" s="3"/>
      <c r="D44" s="8"/>
      <c r="E44" s="3"/>
      <c r="F44" s="9"/>
      <c r="G44" s="3">
        <v>36</v>
      </c>
      <c r="H44" s="3"/>
      <c r="I44" s="9"/>
      <c r="J44" s="3">
        <v>54</v>
      </c>
      <c r="K44" s="3"/>
      <c r="L44" s="9"/>
      <c r="M44" s="3"/>
      <c r="N44" s="3">
        <v>93</v>
      </c>
      <c r="O44" s="9"/>
      <c r="P44" s="136"/>
    </row>
    <row r="45" spans="1:16" ht="27.6" x14ac:dyDescent="0.3">
      <c r="A45" s="140"/>
      <c r="B45" s="163" t="s">
        <v>117</v>
      </c>
      <c r="C45" s="3"/>
      <c r="D45" s="8"/>
      <c r="E45" s="3"/>
      <c r="F45" s="9"/>
      <c r="G45" s="3">
        <v>72</v>
      </c>
      <c r="H45" s="3"/>
      <c r="I45" s="9"/>
      <c r="J45" s="3"/>
      <c r="K45" s="3"/>
      <c r="L45" s="9"/>
      <c r="M45" s="3">
        <v>47</v>
      </c>
      <c r="N45" s="3">
        <v>0</v>
      </c>
      <c r="O45" s="9"/>
      <c r="P45" s="136"/>
    </row>
    <row r="46" spans="1:16" x14ac:dyDescent="0.3">
      <c r="A46" s="140"/>
      <c r="B46" s="163" t="s">
        <v>118</v>
      </c>
      <c r="C46" s="3"/>
      <c r="D46" s="8"/>
      <c r="E46" s="3"/>
      <c r="F46" s="9"/>
      <c r="G46" s="3"/>
      <c r="H46" s="3"/>
      <c r="I46" s="9"/>
      <c r="J46" s="3">
        <v>18</v>
      </c>
      <c r="K46" s="3"/>
      <c r="L46" s="9"/>
      <c r="M46" s="3"/>
      <c r="N46" s="3">
        <v>62</v>
      </c>
      <c r="O46" s="9"/>
      <c r="P46" s="136"/>
    </row>
    <row r="47" spans="1:16" x14ac:dyDescent="0.3">
      <c r="A47" s="140"/>
      <c r="B47" s="163" t="s">
        <v>119</v>
      </c>
      <c r="C47" s="3"/>
      <c r="D47" s="8"/>
      <c r="E47" s="3"/>
      <c r="F47" s="9"/>
      <c r="G47" s="3"/>
      <c r="H47" s="3"/>
      <c r="I47" s="9"/>
      <c r="J47" s="3"/>
      <c r="K47" s="3"/>
      <c r="L47" s="9"/>
      <c r="M47" s="3">
        <v>31</v>
      </c>
      <c r="N47" s="3"/>
      <c r="O47" s="9"/>
      <c r="P47" s="136"/>
    </row>
    <row r="48" spans="1:16" x14ac:dyDescent="0.3">
      <c r="A48" s="140"/>
      <c r="B48" s="77"/>
      <c r="C48" s="3">
        <v>0</v>
      </c>
      <c r="D48" s="9"/>
      <c r="E48" s="3"/>
      <c r="F48" s="9"/>
      <c r="G48" s="3"/>
      <c r="H48" s="3"/>
      <c r="I48" s="9"/>
      <c r="J48" s="3"/>
      <c r="K48" s="3"/>
      <c r="L48" s="9"/>
      <c r="M48" s="3"/>
      <c r="N48" s="3"/>
      <c r="O48" s="9"/>
      <c r="P48" s="136"/>
    </row>
    <row r="49" spans="1:16" ht="15" thickBot="1" x14ac:dyDescent="0.35">
      <c r="A49" s="140"/>
      <c r="B49" s="76"/>
      <c r="C49" s="76">
        <v>0</v>
      </c>
      <c r="D49" s="78"/>
      <c r="E49" s="6">
        <v>0</v>
      </c>
      <c r="F49" s="10"/>
      <c r="G49" s="6">
        <v>0</v>
      </c>
      <c r="H49" s="6">
        <v>0</v>
      </c>
      <c r="I49" s="10"/>
      <c r="J49" s="6">
        <v>0</v>
      </c>
      <c r="K49" s="6">
        <v>0</v>
      </c>
      <c r="L49" s="10"/>
      <c r="M49" s="6"/>
      <c r="N49" s="6"/>
      <c r="O49" s="10"/>
      <c r="P49" s="136"/>
    </row>
    <row r="50" spans="1:16" ht="15" thickTop="1" x14ac:dyDescent="0.3">
      <c r="C50" s="135">
        <f>SUM(C3:C49)</f>
        <v>252</v>
      </c>
      <c r="E50" s="135">
        <f>SUM(E3:E49)</f>
        <v>324</v>
      </c>
      <c r="G50" s="3">
        <f>SUM(G3:G49)</f>
        <v>396</v>
      </c>
      <c r="H50" s="3">
        <f>SUM(H3:H49)</f>
        <v>108</v>
      </c>
      <c r="J50" s="3">
        <f>SUM(J3:J49)</f>
        <v>396</v>
      </c>
      <c r="K50" s="3">
        <f>SUM(K3:K49)</f>
        <v>108</v>
      </c>
      <c r="M50" s="1">
        <f>SUM(M3:M49)</f>
        <v>186</v>
      </c>
      <c r="N50" s="1">
        <f>SUM(N3:N49)</f>
        <v>682</v>
      </c>
      <c r="P50" s="56">
        <f>SUM(P3:P49)</f>
        <v>2452</v>
      </c>
    </row>
    <row r="51" spans="1:16" x14ac:dyDescent="0.3">
      <c r="C51" s="136"/>
      <c r="E51" s="136"/>
      <c r="G51" s="137">
        <f>SUM(G50:H50)</f>
        <v>504</v>
      </c>
      <c r="H51" s="138"/>
      <c r="J51" s="137">
        <f>SUM(J50:K50)</f>
        <v>504</v>
      </c>
      <c r="K51" s="138"/>
      <c r="M51" s="136">
        <f>SUM(M50:N50)</f>
        <v>868</v>
      </c>
      <c r="N51" s="136"/>
    </row>
  </sheetData>
  <mergeCells count="23">
    <mergeCell ref="A27:A32"/>
    <mergeCell ref="P27:P32"/>
    <mergeCell ref="A33:A49"/>
    <mergeCell ref="P33:P49"/>
    <mergeCell ref="E1:F1"/>
    <mergeCell ref="J1:L1"/>
    <mergeCell ref="P1:P2"/>
    <mergeCell ref="A3:A8"/>
    <mergeCell ref="P3:P8"/>
    <mergeCell ref="A9:A14"/>
    <mergeCell ref="P9:P14"/>
    <mergeCell ref="A15:A20"/>
    <mergeCell ref="P15:P20"/>
    <mergeCell ref="C1:D1"/>
    <mergeCell ref="G1:I1"/>
    <mergeCell ref="M1:O1"/>
    <mergeCell ref="A21:A26"/>
    <mergeCell ref="P21:P26"/>
    <mergeCell ref="C50:C51"/>
    <mergeCell ref="G51:H51"/>
    <mergeCell ref="J51:K51"/>
    <mergeCell ref="M51:N51"/>
    <mergeCell ref="E50:E51"/>
  </mergeCells>
  <conditionalFormatting sqref="A3:C14 E3:E14">
    <cfRule type="dataBar" priority="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{D0AA2B2C-82A7-469B-823F-8EBE60EC7073}</x14:id>
        </ext>
      </extLst>
    </cfRule>
  </conditionalFormatting>
  <conditionalFormatting sqref="D3:D14">
    <cfRule type="dataBar" priority="9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{1A4D3129-5CB5-4F21-8366-9A564CD7A446}</x14:id>
        </ext>
      </extLst>
    </cfRule>
  </conditionalFormatting>
  <conditionalFormatting sqref="D21:D26">
    <cfRule type="dataBar" priority="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{A592F622-0057-4358-92EB-CA50D3ABCA58}</x14:id>
        </ext>
      </extLst>
    </cfRule>
  </conditionalFormatting>
  <conditionalFormatting sqref="A22:B26 A21">
    <cfRule type="dataBar" priority="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{277AED3E-7612-4FA3-911B-9A181B1C1222}</x14:id>
        </ext>
      </extLst>
    </cfRule>
  </conditionalFormatting>
  <conditionalFormatting sqref="O21:O26">
    <cfRule type="dataBar" priority="9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{8FFE81DC-8C75-4F74-9B39-AB256F0EC3C7}</x14:id>
        </ext>
      </extLst>
    </cfRule>
  </conditionalFormatting>
  <conditionalFormatting sqref="I21:I26">
    <cfRule type="dataBar" priority="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{83EAD405-6F67-4B3D-984A-621BA6638A0F}</x14:id>
        </ext>
      </extLst>
    </cfRule>
  </conditionalFormatting>
  <conditionalFormatting sqref="F21:F26">
    <cfRule type="dataBar" priority="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{D9F0C921-497C-4B7F-8995-74101598548E}</x14:id>
        </ext>
      </extLst>
    </cfRule>
  </conditionalFormatting>
  <conditionalFormatting sqref="L21:L26">
    <cfRule type="dataBar" priority="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{50D7AA38-2B4A-4D23-85C1-ED7D1079C382}</x14:id>
        </ext>
      </extLst>
    </cfRule>
  </conditionalFormatting>
  <conditionalFormatting sqref="C21:C26">
    <cfRule type="dataBar" priority="9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{183749FF-E3A1-4A68-AAD9-F8ECD8929345}</x14:id>
        </ext>
      </extLst>
    </cfRule>
  </conditionalFormatting>
  <conditionalFormatting sqref="E21:E26">
    <cfRule type="dataBar" priority="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{8C7C4338-E752-4764-9933-C09E1FEEC805}</x14:id>
        </ext>
      </extLst>
    </cfRule>
  </conditionalFormatting>
  <conditionalFormatting sqref="G21:G26">
    <cfRule type="dataBar" priority="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{283A95AB-68BD-43F6-AFBA-991E009ACC13}</x14:id>
        </ext>
      </extLst>
    </cfRule>
  </conditionalFormatting>
  <conditionalFormatting sqref="H21:H26">
    <cfRule type="dataBar" priority="8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{F40AA8CF-CA2E-4FCF-9DC9-F3A452424BD0}</x14:id>
        </ext>
      </extLst>
    </cfRule>
  </conditionalFormatting>
  <conditionalFormatting sqref="J21:J26">
    <cfRule type="dataBar" priority="8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{BE3D841A-799E-4F2B-8A89-89A98C395D82}</x14:id>
        </ext>
      </extLst>
    </cfRule>
  </conditionalFormatting>
  <conditionalFormatting sqref="K21:K26">
    <cfRule type="dataBar" priority="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{2765ED3E-271C-497C-8CD2-80AE431DA7EB}</x14:id>
        </ext>
      </extLst>
    </cfRule>
  </conditionalFormatting>
  <conditionalFormatting sqref="M21:M26">
    <cfRule type="dataBar" priority="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{87BBCE2E-002C-4865-B7F9-097B94DD739B}</x14:id>
        </ext>
      </extLst>
    </cfRule>
  </conditionalFormatting>
  <conditionalFormatting sqref="N21:N26">
    <cfRule type="dataBar" priority="8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{C8585293-4CEE-481D-838C-93B0E57570F9}</x14:id>
        </ext>
      </extLst>
    </cfRule>
  </conditionalFormatting>
  <conditionalFormatting sqref="D27:D32">
    <cfRule type="dataBar" priority="7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{19F71BD6-9C33-45B3-93C2-8CBE001C473F}</x14:id>
        </ext>
      </extLst>
    </cfRule>
  </conditionalFormatting>
  <conditionalFormatting sqref="A28:B32 A27">
    <cfRule type="dataBar" priority="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{7C2B41EC-BABB-4B1D-9717-EE91192A2F67}</x14:id>
        </ext>
      </extLst>
    </cfRule>
  </conditionalFormatting>
  <conditionalFormatting sqref="O27:O32">
    <cfRule type="dataBar" priority="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{4C3723CF-6652-4B12-9D75-468136E69D49}</x14:id>
        </ext>
      </extLst>
    </cfRule>
  </conditionalFormatting>
  <conditionalFormatting sqref="I27:I32">
    <cfRule type="dataBar" priority="8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{DF6967A1-37E9-4C60-BAA8-0FB1932F5C4E}</x14:id>
        </ext>
      </extLst>
    </cfRule>
  </conditionalFormatting>
  <conditionalFormatting sqref="F27:F32">
    <cfRule type="dataBar" priority="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{D49994DC-0B7E-40F9-B2D3-1A2355AEE9B4}</x14:id>
        </ext>
      </extLst>
    </cfRule>
  </conditionalFormatting>
  <conditionalFormatting sqref="L27:L32">
    <cfRule type="dataBar" priority="7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{BC648710-59FC-48B2-8718-3EC1E1C53E7B}</x14:id>
        </ext>
      </extLst>
    </cfRule>
  </conditionalFormatting>
  <conditionalFormatting sqref="C27:C32">
    <cfRule type="dataBar" priority="7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{0A8625D1-78EC-4965-9BD7-DAB04B3708B5}</x14:id>
        </ext>
      </extLst>
    </cfRule>
  </conditionalFormatting>
  <conditionalFormatting sqref="E27:E32">
    <cfRule type="dataBar" priority="7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{BAEF019B-0873-41C0-9A7D-F9C8B4AB594E}</x14:id>
        </ext>
      </extLst>
    </cfRule>
  </conditionalFormatting>
  <conditionalFormatting sqref="G27:G32">
    <cfRule type="dataBar" priority="7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{92F53F8D-0E6A-46C3-9A25-B2CEE379E38D}</x14:id>
        </ext>
      </extLst>
    </cfRule>
  </conditionalFormatting>
  <conditionalFormatting sqref="H27:H32">
    <cfRule type="dataBar" priority="7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{6BC6710D-BB45-437C-AD6C-E17EE506AB8A}</x14:id>
        </ext>
      </extLst>
    </cfRule>
  </conditionalFormatting>
  <conditionalFormatting sqref="J27:J32">
    <cfRule type="dataBar" priority="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{DA816402-52D0-4F44-94BA-E0FB60E6BB3E}</x14:id>
        </ext>
      </extLst>
    </cfRule>
  </conditionalFormatting>
  <conditionalFormatting sqref="K27:K32">
    <cfRule type="dataBar" priority="7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{DE8F6EED-DD40-47AB-9B8D-0A55C58BA594}</x14:id>
        </ext>
      </extLst>
    </cfRule>
  </conditionalFormatting>
  <conditionalFormatting sqref="M27:M32">
    <cfRule type="dataBar" priority="7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{66018F3D-896A-4156-8907-128389F3CCC7}</x14:id>
        </ext>
      </extLst>
    </cfRule>
  </conditionalFormatting>
  <conditionalFormatting sqref="N27:N32">
    <cfRule type="dataBar" priority="6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{88429275-DD54-4BE0-B447-B9B849C7A54E}</x14:id>
        </ext>
      </extLst>
    </cfRule>
  </conditionalFormatting>
  <conditionalFormatting sqref="B21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{B3428F70-5AA0-47EB-AF14-7F35041AC885}</x14:id>
        </ext>
      </extLst>
    </cfRule>
  </conditionalFormatting>
  <conditionalFormatting sqref="B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{4ECF6C97-BCCE-47D2-9A3B-250A5B4B8CCF}</x14:id>
        </ext>
      </extLst>
    </cfRule>
  </conditionalFormatting>
  <conditionalFormatting sqref="F35:F3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{6F433544-0AC6-443C-B2CA-32706E6928BC}</x14:id>
        </ext>
      </extLst>
    </cfRule>
  </conditionalFormatting>
  <conditionalFormatting sqref="I35:I3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{8B3AE515-0FEA-4A19-844D-99EF788699BE}</x14:id>
        </ext>
      </extLst>
    </cfRule>
  </conditionalFormatting>
  <conditionalFormatting sqref="L37:L38 L35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{9C8640C8-6E9C-49A0-8A97-8C808804A57B}</x14:id>
        </ext>
      </extLst>
    </cfRule>
  </conditionalFormatting>
  <conditionalFormatting sqref="O37:O38 O3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{95C57C8A-973D-48AF-ABC0-B832E6A2BF3B}</x14:id>
        </ext>
      </extLst>
    </cfRule>
  </conditionalFormatting>
  <conditionalFormatting sqref="L3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{E05C4B68-B809-4EB6-BC69-0DEE5E330CB8}</x14:id>
        </ext>
      </extLst>
    </cfRule>
  </conditionalFormatting>
  <conditionalFormatting sqref="O3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{E2F50426-B4EC-46D5-825C-2EA7E75E3D31}</x14:id>
        </ext>
      </extLst>
    </cfRule>
  </conditionalFormatting>
  <conditionalFormatting sqref="D33:D48 D15:D20">
    <cfRule type="dataBar" priority="4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{B74C8ECB-7DBE-40F4-86A3-F7F779E3DEB7}</x14:id>
        </ext>
      </extLst>
    </cfRule>
  </conditionalFormatting>
  <conditionalFormatting sqref="A15:B20 A33:B49 P3:P49">
    <cfRule type="dataBar" priority="4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{E53409E8-C1D8-41F8-BC75-46A3E9B4735C}</x14:id>
        </ext>
      </extLst>
    </cfRule>
  </conditionalFormatting>
  <conditionalFormatting sqref="O33:O34 O3:O20 O39:O49">
    <cfRule type="dataBar" priority="4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{4F1B477A-AFEC-4267-B96A-C6FDAC92166F}</x14:id>
        </ext>
      </extLst>
    </cfRule>
  </conditionalFormatting>
  <conditionalFormatting sqref="I33:I34 I3:I20 I39:I49">
    <cfRule type="dataBar" priority="4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{CB36C641-3F89-4179-A78E-4FCA6A99950D}</x14:id>
        </ext>
      </extLst>
    </cfRule>
  </conditionalFormatting>
  <conditionalFormatting sqref="F33:F34 F3:F20 F39:F49">
    <cfRule type="dataBar" priority="4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{B1FB307F-6F5E-47B7-BFCA-2DEEFB7890A7}</x14:id>
        </ext>
      </extLst>
    </cfRule>
  </conditionalFormatting>
  <conditionalFormatting sqref="L33:L34 L3:L20 L39:L49">
    <cfRule type="dataBar" priority="4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{A75D8488-9312-401D-B584-EA8FA53A4CA9}</x14:id>
        </ext>
      </extLst>
    </cfRule>
  </conditionalFormatting>
  <conditionalFormatting sqref="C33:C49 C15:C20">
    <cfRule type="dataBar" priority="4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{6C4E6A56-DB57-432E-8B57-0C7E2EDB2F2D}</x14:id>
        </ext>
      </extLst>
    </cfRule>
  </conditionalFormatting>
  <conditionalFormatting sqref="E33:E49 E15:E20">
    <cfRule type="dataBar" priority="4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{19589E09-58CF-4ABC-BB05-4B011119DA7B}</x14:id>
        </ext>
      </extLst>
    </cfRule>
  </conditionalFormatting>
  <conditionalFormatting sqref="G33:G49 G3:G20">
    <cfRule type="dataBar" priority="4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{54E8DFEA-733B-4719-9A75-88B5FC1D7E4B}</x14:id>
        </ext>
      </extLst>
    </cfRule>
  </conditionalFormatting>
  <conditionalFormatting sqref="H33:H49 H3:H20">
    <cfRule type="dataBar" priority="44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{C1EF4A6E-73BF-40F8-9DEB-D851856D80EA}</x14:id>
        </ext>
      </extLst>
    </cfRule>
  </conditionalFormatting>
  <conditionalFormatting sqref="J33:J49 J3:J20">
    <cfRule type="dataBar" priority="4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{FAC30A38-3125-4670-9418-4C1E3836E1EE}</x14:id>
        </ext>
      </extLst>
    </cfRule>
  </conditionalFormatting>
  <conditionalFormatting sqref="K33:K49 K3:K20">
    <cfRule type="dataBar" priority="4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{13D34C6A-D6F1-4451-B2B1-AEBDFCBDA885}</x14:id>
        </ext>
      </extLst>
    </cfRule>
  </conditionalFormatting>
  <conditionalFormatting sqref="M33:M49 M3:M20">
    <cfRule type="dataBar" priority="4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{F91F6A4D-1039-49F6-830C-6F9F3436117C}</x14:id>
        </ext>
      </extLst>
    </cfRule>
  </conditionalFormatting>
  <conditionalFormatting sqref="N33:N49 N3:N20">
    <cfRule type="dataBar" priority="46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{DA5660B0-7A9E-4179-A004-A433BE0CF438}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AA2B2C-82A7-469B-823F-8EBE60EC70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A3:C14 E3:E14</xm:sqref>
        </x14:conditionalFormatting>
        <x14:conditionalFormatting xmlns:xm="http://schemas.microsoft.com/office/excel/2006/main">
          <x14:cfRule type="dataBar" id="{1A4D3129-5CB5-4F21-8366-9A564CD7A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D3:D14</xm:sqref>
        </x14:conditionalFormatting>
        <x14:conditionalFormatting xmlns:xm="http://schemas.microsoft.com/office/excel/2006/main">
          <x14:cfRule type="dataBar" id="{A592F622-0057-4358-92EB-CA50D3ABC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D21:D26</xm:sqref>
        </x14:conditionalFormatting>
        <x14:conditionalFormatting xmlns:xm="http://schemas.microsoft.com/office/excel/2006/main">
          <x14:cfRule type="dataBar" id="{277AED3E-7612-4FA3-911B-9A181B1C12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A22:B26 A21</xm:sqref>
        </x14:conditionalFormatting>
        <x14:conditionalFormatting xmlns:xm="http://schemas.microsoft.com/office/excel/2006/main">
          <x14:cfRule type="dataBar" id="{8FFE81DC-8C75-4F74-9B39-AB256F0EC3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O21:O26</xm:sqref>
        </x14:conditionalFormatting>
        <x14:conditionalFormatting xmlns:xm="http://schemas.microsoft.com/office/excel/2006/main">
          <x14:cfRule type="dataBar" id="{83EAD405-6F67-4B3D-984A-621BA6638A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I21:I26</xm:sqref>
        </x14:conditionalFormatting>
        <x14:conditionalFormatting xmlns:xm="http://schemas.microsoft.com/office/excel/2006/main">
          <x14:cfRule type="dataBar" id="{D9F0C921-497C-4B7F-8995-7410159854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F21:F26</xm:sqref>
        </x14:conditionalFormatting>
        <x14:conditionalFormatting xmlns:xm="http://schemas.microsoft.com/office/excel/2006/main">
          <x14:cfRule type="dataBar" id="{50D7AA38-2B4A-4D23-85C1-ED7D1079C3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L21:L26</xm:sqref>
        </x14:conditionalFormatting>
        <x14:conditionalFormatting xmlns:xm="http://schemas.microsoft.com/office/excel/2006/main">
          <x14:cfRule type="dataBar" id="{183749FF-E3A1-4A68-AAD9-F8ECD89293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C21:C26</xm:sqref>
        </x14:conditionalFormatting>
        <x14:conditionalFormatting xmlns:xm="http://schemas.microsoft.com/office/excel/2006/main">
          <x14:cfRule type="dataBar" id="{8C7C4338-E752-4764-9933-C09E1FEEC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E21:E26</xm:sqref>
        </x14:conditionalFormatting>
        <x14:conditionalFormatting xmlns:xm="http://schemas.microsoft.com/office/excel/2006/main">
          <x14:cfRule type="dataBar" id="{283A95AB-68BD-43F6-AFBA-991E009AC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G21:G26</xm:sqref>
        </x14:conditionalFormatting>
        <x14:conditionalFormatting xmlns:xm="http://schemas.microsoft.com/office/excel/2006/main">
          <x14:cfRule type="dataBar" id="{F40AA8CF-CA2E-4FCF-9DC9-F3A452424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H21:H26</xm:sqref>
        </x14:conditionalFormatting>
        <x14:conditionalFormatting xmlns:xm="http://schemas.microsoft.com/office/excel/2006/main">
          <x14:cfRule type="dataBar" id="{BE3D841A-799E-4F2B-8A89-89A98C395D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J21:J26</xm:sqref>
        </x14:conditionalFormatting>
        <x14:conditionalFormatting xmlns:xm="http://schemas.microsoft.com/office/excel/2006/main">
          <x14:cfRule type="dataBar" id="{2765ED3E-271C-497C-8CD2-80AE431DA7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K21:K26</xm:sqref>
        </x14:conditionalFormatting>
        <x14:conditionalFormatting xmlns:xm="http://schemas.microsoft.com/office/excel/2006/main">
          <x14:cfRule type="dataBar" id="{87BBCE2E-002C-4865-B7F9-097B94DD7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M21:M26</xm:sqref>
        </x14:conditionalFormatting>
        <x14:conditionalFormatting xmlns:xm="http://schemas.microsoft.com/office/excel/2006/main">
          <x14:cfRule type="dataBar" id="{C8585293-4CEE-481D-838C-93B0E57570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N21:N26</xm:sqref>
        </x14:conditionalFormatting>
        <x14:conditionalFormatting xmlns:xm="http://schemas.microsoft.com/office/excel/2006/main">
          <x14:cfRule type="dataBar" id="{19F71BD6-9C33-45B3-93C2-8CBE001C4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D27:D32</xm:sqref>
        </x14:conditionalFormatting>
        <x14:conditionalFormatting xmlns:xm="http://schemas.microsoft.com/office/excel/2006/main">
          <x14:cfRule type="dataBar" id="{7C2B41EC-BABB-4B1D-9717-EE91192A2F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A28:B32 A27</xm:sqref>
        </x14:conditionalFormatting>
        <x14:conditionalFormatting xmlns:xm="http://schemas.microsoft.com/office/excel/2006/main">
          <x14:cfRule type="dataBar" id="{4C3723CF-6652-4B12-9D75-468136E69D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O27:O32</xm:sqref>
        </x14:conditionalFormatting>
        <x14:conditionalFormatting xmlns:xm="http://schemas.microsoft.com/office/excel/2006/main">
          <x14:cfRule type="dataBar" id="{DF6967A1-37E9-4C60-BAA8-0FB1932F5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I27:I32</xm:sqref>
        </x14:conditionalFormatting>
        <x14:conditionalFormatting xmlns:xm="http://schemas.microsoft.com/office/excel/2006/main">
          <x14:cfRule type="dataBar" id="{D49994DC-0B7E-40F9-B2D3-1A2355AEE9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F27:F32</xm:sqref>
        </x14:conditionalFormatting>
        <x14:conditionalFormatting xmlns:xm="http://schemas.microsoft.com/office/excel/2006/main">
          <x14:cfRule type="dataBar" id="{BC648710-59FC-48B2-8718-3EC1E1C53E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L27:L32</xm:sqref>
        </x14:conditionalFormatting>
        <x14:conditionalFormatting xmlns:xm="http://schemas.microsoft.com/office/excel/2006/main">
          <x14:cfRule type="dataBar" id="{0A8625D1-78EC-4965-9BD7-DAB04B370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C27:C32</xm:sqref>
        </x14:conditionalFormatting>
        <x14:conditionalFormatting xmlns:xm="http://schemas.microsoft.com/office/excel/2006/main">
          <x14:cfRule type="dataBar" id="{BAEF019B-0873-41C0-9A7D-F9C8B4AB5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E27:E32</xm:sqref>
        </x14:conditionalFormatting>
        <x14:conditionalFormatting xmlns:xm="http://schemas.microsoft.com/office/excel/2006/main">
          <x14:cfRule type="dataBar" id="{92F53F8D-0E6A-46C3-9A25-B2CEE379E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G27:G32</xm:sqref>
        </x14:conditionalFormatting>
        <x14:conditionalFormatting xmlns:xm="http://schemas.microsoft.com/office/excel/2006/main">
          <x14:cfRule type="dataBar" id="{6BC6710D-BB45-437C-AD6C-E17EE506AB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H27:H32</xm:sqref>
        </x14:conditionalFormatting>
        <x14:conditionalFormatting xmlns:xm="http://schemas.microsoft.com/office/excel/2006/main">
          <x14:cfRule type="dataBar" id="{DA816402-52D0-4F44-94BA-E0FB60E6BB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J27:J32</xm:sqref>
        </x14:conditionalFormatting>
        <x14:conditionalFormatting xmlns:xm="http://schemas.microsoft.com/office/excel/2006/main">
          <x14:cfRule type="dataBar" id="{DE8F6EED-DD40-47AB-9B8D-0A55C58BA5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K27:K32</xm:sqref>
        </x14:conditionalFormatting>
        <x14:conditionalFormatting xmlns:xm="http://schemas.microsoft.com/office/excel/2006/main">
          <x14:cfRule type="dataBar" id="{66018F3D-896A-4156-8907-128389F3CC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M27:M32</xm:sqref>
        </x14:conditionalFormatting>
        <x14:conditionalFormatting xmlns:xm="http://schemas.microsoft.com/office/excel/2006/main">
          <x14:cfRule type="dataBar" id="{88429275-DD54-4BE0-B447-B9B849C7A5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N27:N32</xm:sqref>
        </x14:conditionalFormatting>
        <x14:conditionalFormatting xmlns:xm="http://schemas.microsoft.com/office/excel/2006/main">
          <x14:cfRule type="dataBar" id="{B3428F70-5AA0-47EB-AF14-7F35041AC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4ECF6C97-BCCE-47D2-9A3B-250A5B4B8C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6F433544-0AC6-443C-B2CA-32706E6928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F35:F38</xm:sqref>
        </x14:conditionalFormatting>
        <x14:conditionalFormatting xmlns:xm="http://schemas.microsoft.com/office/excel/2006/main">
          <x14:cfRule type="dataBar" id="{8B3AE515-0FEA-4A19-844D-99EF788699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I35:I38</xm:sqref>
        </x14:conditionalFormatting>
        <x14:conditionalFormatting xmlns:xm="http://schemas.microsoft.com/office/excel/2006/main">
          <x14:cfRule type="dataBar" id="{9C8640C8-6E9C-49A0-8A97-8C808804A5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L37:L38 L35</xm:sqref>
        </x14:conditionalFormatting>
        <x14:conditionalFormatting xmlns:xm="http://schemas.microsoft.com/office/excel/2006/main">
          <x14:cfRule type="dataBar" id="{95C57C8A-973D-48AF-ABC0-B832E6A2BF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O37:O38 O35</xm:sqref>
        </x14:conditionalFormatting>
        <x14:conditionalFormatting xmlns:xm="http://schemas.microsoft.com/office/excel/2006/main">
          <x14:cfRule type="dataBar" id="{E05C4B68-B809-4EB6-BC69-0DEE5E330C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L36</xm:sqref>
        </x14:conditionalFormatting>
        <x14:conditionalFormatting xmlns:xm="http://schemas.microsoft.com/office/excel/2006/main">
          <x14:cfRule type="dataBar" id="{E2F50426-B4EC-46D5-825C-2EA7E75E3D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O36</xm:sqref>
        </x14:conditionalFormatting>
        <x14:conditionalFormatting xmlns:xm="http://schemas.microsoft.com/office/excel/2006/main">
          <x14:cfRule type="dataBar" id="{B74C8ECB-7DBE-40F4-86A3-F7F779E3DE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D33:D48 D15:D20</xm:sqref>
        </x14:conditionalFormatting>
        <x14:conditionalFormatting xmlns:xm="http://schemas.microsoft.com/office/excel/2006/main">
          <x14:cfRule type="dataBar" id="{E53409E8-C1D8-41F8-BC75-46A3E9B47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A15:B20 A33:B49 P3:P49</xm:sqref>
        </x14:conditionalFormatting>
        <x14:conditionalFormatting xmlns:xm="http://schemas.microsoft.com/office/excel/2006/main">
          <x14:cfRule type="dataBar" id="{4F1B477A-AFEC-4267-B96A-C6FDAC921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O33:O34 O3:O20 O39:O49</xm:sqref>
        </x14:conditionalFormatting>
        <x14:conditionalFormatting xmlns:xm="http://schemas.microsoft.com/office/excel/2006/main">
          <x14:cfRule type="dataBar" id="{CB36C641-3F89-4179-A78E-4FCA6A999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I33:I34 I3:I20 I39:I49</xm:sqref>
        </x14:conditionalFormatting>
        <x14:conditionalFormatting xmlns:xm="http://schemas.microsoft.com/office/excel/2006/main">
          <x14:cfRule type="dataBar" id="{B1FB307F-6F5E-47B7-BFCA-2DEEFB789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F33:F34 F3:F20 F39:F49</xm:sqref>
        </x14:conditionalFormatting>
        <x14:conditionalFormatting xmlns:xm="http://schemas.microsoft.com/office/excel/2006/main">
          <x14:cfRule type="dataBar" id="{A75D8488-9312-401D-B584-EA8FA53A4C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L33:L34 L3:L20 L39:L49</xm:sqref>
        </x14:conditionalFormatting>
        <x14:conditionalFormatting xmlns:xm="http://schemas.microsoft.com/office/excel/2006/main">
          <x14:cfRule type="dataBar" id="{6C4E6A56-DB57-432E-8B57-0C7E2EDB2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C33:C49 C15:C20</xm:sqref>
        </x14:conditionalFormatting>
        <x14:conditionalFormatting xmlns:xm="http://schemas.microsoft.com/office/excel/2006/main">
          <x14:cfRule type="dataBar" id="{19589E09-58CF-4ABC-BB05-4B011119DA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E33:E49 E15:E20</xm:sqref>
        </x14:conditionalFormatting>
        <x14:conditionalFormatting xmlns:xm="http://schemas.microsoft.com/office/excel/2006/main">
          <x14:cfRule type="dataBar" id="{54E8DFEA-733B-4719-9A75-88B5FC1D7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G33:G49 G3:G20</xm:sqref>
        </x14:conditionalFormatting>
        <x14:conditionalFormatting xmlns:xm="http://schemas.microsoft.com/office/excel/2006/main">
          <x14:cfRule type="dataBar" id="{C1EF4A6E-73BF-40F8-9DEB-D851856D8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H33:H49 H3:H20</xm:sqref>
        </x14:conditionalFormatting>
        <x14:conditionalFormatting xmlns:xm="http://schemas.microsoft.com/office/excel/2006/main">
          <x14:cfRule type="dataBar" id="{FAC30A38-3125-4670-9418-4C1E3836E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J33:J49 J3:J20</xm:sqref>
        </x14:conditionalFormatting>
        <x14:conditionalFormatting xmlns:xm="http://schemas.microsoft.com/office/excel/2006/main">
          <x14:cfRule type="dataBar" id="{13D34C6A-D6F1-4451-B2B1-AEBDFCBDA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K33:K49 K3:K20</xm:sqref>
        </x14:conditionalFormatting>
        <x14:conditionalFormatting xmlns:xm="http://schemas.microsoft.com/office/excel/2006/main">
          <x14:cfRule type="dataBar" id="{F91F6A4D-1039-49F6-830C-6F9F343611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M33:M49 M3:M20</xm:sqref>
        </x14:conditionalFormatting>
        <x14:conditionalFormatting xmlns:xm="http://schemas.microsoft.com/office/excel/2006/main">
          <x14:cfRule type="dataBar" id="{DA5660B0-7A9E-4179-A004-A433BE0CF4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N33:N49 N3:N20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88C2-453D-4DA6-B6D7-862BCFBFF439}">
  <sheetPr codeName="Munka2">
    <tabColor theme="4" tint="0.39997558519241921"/>
    <pageSetUpPr fitToPage="1"/>
  </sheetPr>
  <dimension ref="A1:N37"/>
  <sheetViews>
    <sheetView topLeftCell="A20" zoomScale="73" zoomScaleNormal="73" workbookViewId="0">
      <selection activeCell="D32" sqref="D32:D34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164" customWidth="1"/>
  </cols>
  <sheetData>
    <row r="1" spans="1:14" x14ac:dyDescent="0.3">
      <c r="A1" s="13"/>
      <c r="B1" s="147" t="s">
        <v>27</v>
      </c>
      <c r="C1" s="147"/>
      <c r="D1" s="147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28</v>
      </c>
      <c r="C2" s="148" t="s">
        <v>29</v>
      </c>
      <c r="D2" s="149"/>
      <c r="E2" s="150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30</v>
      </c>
      <c r="C3" s="165" t="s">
        <v>31</v>
      </c>
      <c r="D3" s="19" t="s">
        <v>32</v>
      </c>
      <c r="E3" s="165" t="s">
        <v>33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34</v>
      </c>
      <c r="C4" s="166" t="s">
        <v>35</v>
      </c>
      <c r="D4" s="25" t="s">
        <v>36</v>
      </c>
      <c r="E4" s="26" t="s">
        <v>95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37</v>
      </c>
      <c r="C5" s="28" t="s">
        <v>120</v>
      </c>
      <c r="D5" s="28"/>
      <c r="E5" s="28"/>
      <c r="F5" s="28"/>
      <c r="G5" s="28"/>
      <c r="H5" s="29"/>
      <c r="I5" s="151"/>
      <c r="J5" s="151"/>
    </row>
    <row r="6" spans="1:14" ht="28.8" x14ac:dyDescent="0.3">
      <c r="A6" s="13"/>
      <c r="B6" s="30" t="s">
        <v>38</v>
      </c>
      <c r="C6" s="166" t="s">
        <v>95</v>
      </c>
      <c r="D6" s="166" t="s">
        <v>39</v>
      </c>
      <c r="E6" s="166" t="s">
        <v>39</v>
      </c>
      <c r="F6" s="166" t="s">
        <v>39</v>
      </c>
      <c r="G6" s="166" t="s">
        <v>39</v>
      </c>
      <c r="H6" s="29"/>
      <c r="I6" s="151"/>
      <c r="J6" s="151"/>
    </row>
    <row r="7" spans="1:14" s="164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164" customFormat="1" x14ac:dyDescent="0.3">
      <c r="A8" s="13"/>
      <c r="B8" s="31" t="s">
        <v>40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164" customFormat="1" x14ac:dyDescent="0.3">
      <c r="A9" s="13"/>
      <c r="B9" s="13"/>
      <c r="C9" s="32" t="s">
        <v>41</v>
      </c>
      <c r="D9" s="32" t="s">
        <v>52</v>
      </c>
      <c r="E9" s="32" t="s">
        <v>42</v>
      </c>
      <c r="F9" s="32" t="s">
        <v>53</v>
      </c>
      <c r="G9" s="32" t="s">
        <v>43</v>
      </c>
      <c r="H9" s="32" t="s">
        <v>44</v>
      </c>
      <c r="I9" s="32"/>
      <c r="J9" s="13"/>
      <c r="L9"/>
      <c r="M9"/>
      <c r="N9"/>
    </row>
    <row r="10" spans="1:14" s="164" customFormat="1" ht="43.2" x14ac:dyDescent="0.3">
      <c r="A10" s="13"/>
      <c r="B10" s="33" t="s">
        <v>45</v>
      </c>
      <c r="C10" s="34" t="s">
        <v>99</v>
      </c>
      <c r="D10" s="35" t="s">
        <v>99</v>
      </c>
      <c r="E10" s="34" t="s">
        <v>99</v>
      </c>
      <c r="F10" s="35"/>
      <c r="G10" s="34"/>
      <c r="H10" s="35"/>
      <c r="I10" s="36"/>
      <c r="J10" s="37"/>
      <c r="L10"/>
      <c r="M10"/>
      <c r="N10"/>
    </row>
    <row r="11" spans="1:14" s="164" customFormat="1" ht="28.8" x14ac:dyDescent="0.3">
      <c r="A11" s="13"/>
      <c r="B11" s="33" t="s">
        <v>46</v>
      </c>
      <c r="C11" s="34" t="s">
        <v>121</v>
      </c>
      <c r="D11" s="35" t="s">
        <v>122</v>
      </c>
      <c r="E11" s="34" t="s">
        <v>123</v>
      </c>
      <c r="F11" s="35"/>
      <c r="G11" s="34"/>
      <c r="H11" s="35"/>
      <c r="I11" s="36"/>
      <c r="J11" s="37"/>
      <c r="L11"/>
      <c r="M11"/>
      <c r="N11"/>
    </row>
    <row r="12" spans="1:14" s="164" customFormat="1" ht="28.8" x14ac:dyDescent="0.3">
      <c r="A12" s="13"/>
      <c r="B12" s="38" t="s">
        <v>47</v>
      </c>
      <c r="C12" s="39" t="s">
        <v>124</v>
      </c>
      <c r="D12" s="40" t="s">
        <v>124</v>
      </c>
      <c r="E12" s="39" t="s">
        <v>124</v>
      </c>
      <c r="F12" s="40"/>
      <c r="G12" s="39"/>
      <c r="H12" s="40"/>
      <c r="I12" s="41"/>
      <c r="J12" s="42"/>
      <c r="L12"/>
      <c r="M12"/>
      <c r="N12"/>
    </row>
    <row r="13" spans="1:14" s="164" customFormat="1" ht="46.5" customHeight="1" x14ac:dyDescent="0.3">
      <c r="A13" s="13"/>
      <c r="B13" s="38" t="s">
        <v>48</v>
      </c>
      <c r="C13" s="39" t="s">
        <v>125</v>
      </c>
      <c r="D13" s="40" t="s">
        <v>125</v>
      </c>
      <c r="E13" s="39" t="s">
        <v>125</v>
      </c>
      <c r="F13" s="40"/>
      <c r="G13" s="39"/>
      <c r="H13" s="40"/>
      <c r="I13" s="41"/>
      <c r="J13" s="42"/>
      <c r="L13"/>
      <c r="M13"/>
      <c r="N13"/>
    </row>
    <row r="14" spans="1:14" s="164" customFormat="1" ht="30" customHeight="1" x14ac:dyDescent="0.3">
      <c r="A14" s="13"/>
      <c r="B14" s="33" t="s">
        <v>49</v>
      </c>
      <c r="C14" s="43">
        <v>8</v>
      </c>
      <c r="D14" s="44">
        <v>8</v>
      </c>
      <c r="E14" s="43">
        <v>8</v>
      </c>
      <c r="F14" s="44">
        <v>0</v>
      </c>
      <c r="G14" s="43">
        <v>0</v>
      </c>
      <c r="H14" s="44">
        <v>0</v>
      </c>
      <c r="I14" s="45">
        <f>SUM(C14:H14)</f>
        <v>24</v>
      </c>
      <c r="J14" s="13"/>
      <c r="L14"/>
      <c r="M14"/>
      <c r="N14"/>
    </row>
    <row r="16" spans="1:14" s="164" customFormat="1" x14ac:dyDescent="0.3">
      <c r="A16"/>
      <c r="B16" s="152" t="s">
        <v>51</v>
      </c>
      <c r="C16" s="152"/>
      <c r="D16" s="152"/>
      <c r="E16" s="152"/>
      <c r="F16" s="152"/>
      <c r="G16" s="152"/>
      <c r="H16" s="152"/>
      <c r="I16" s="152"/>
      <c r="J16" s="152"/>
      <c r="L16"/>
      <c r="M16"/>
      <c r="N16"/>
    </row>
    <row r="17" spans="1:14" s="164" customFormat="1" x14ac:dyDescent="0.3">
      <c r="A17"/>
      <c r="B17" s="47"/>
      <c r="C17" s="47" t="s">
        <v>41</v>
      </c>
      <c r="D17" s="47" t="s">
        <v>52</v>
      </c>
      <c r="E17" s="47" t="s">
        <v>42</v>
      </c>
      <c r="F17" s="47" t="s">
        <v>53</v>
      </c>
      <c r="G17" s="47" t="s">
        <v>43</v>
      </c>
      <c r="H17" s="47" t="s">
        <v>44</v>
      </c>
      <c r="I17" s="47"/>
      <c r="J17" s="117"/>
      <c r="L17"/>
      <c r="M17"/>
      <c r="N17"/>
    </row>
    <row r="18" spans="1:14" s="164" customFormat="1" ht="99.9" customHeight="1" x14ac:dyDescent="0.3">
      <c r="A18" s="13"/>
      <c r="B18" s="33" t="s">
        <v>54</v>
      </c>
      <c r="C18" s="34" t="s">
        <v>126</v>
      </c>
      <c r="D18" s="35" t="s">
        <v>126</v>
      </c>
      <c r="E18" s="34" t="s">
        <v>126</v>
      </c>
      <c r="F18" s="35"/>
      <c r="G18" s="34"/>
      <c r="H18" s="35"/>
      <c r="I18" s="48"/>
      <c r="J18" s="49"/>
      <c r="L18"/>
      <c r="M18"/>
      <c r="N18"/>
    </row>
    <row r="19" spans="1:14" s="164" customFormat="1" ht="99.9" customHeight="1" x14ac:dyDescent="0.3">
      <c r="A19" s="13"/>
      <c r="B19" s="46" t="s">
        <v>55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164" customFormat="1" ht="35.25" customHeight="1" x14ac:dyDescent="0.3">
      <c r="A20"/>
      <c r="B20" s="52" t="s">
        <v>50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164" customFormat="1" x14ac:dyDescent="0.3">
      <c r="A22"/>
      <c r="B22" s="146" t="s">
        <v>56</v>
      </c>
      <c r="C22" s="146"/>
      <c r="D22" s="146"/>
      <c r="E22" s="146"/>
      <c r="F22" s="146"/>
      <c r="G22" s="146"/>
      <c r="H22" s="146"/>
      <c r="I22" s="146"/>
      <c r="J22" s="146"/>
      <c r="L22"/>
      <c r="M22"/>
      <c r="N22"/>
    </row>
    <row r="23" spans="1:14" s="164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164" customFormat="1" ht="43.2" x14ac:dyDescent="0.3">
      <c r="A24" s="13"/>
      <c r="B24" s="57" t="s">
        <v>57</v>
      </c>
      <c r="C24" s="57" t="s">
        <v>58</v>
      </c>
      <c r="D24" s="58" t="s">
        <v>59</v>
      </c>
      <c r="E24" s="58" t="s">
        <v>60</v>
      </c>
      <c r="F24" s="58" t="s">
        <v>61</v>
      </c>
      <c r="G24" s="58" t="s">
        <v>62</v>
      </c>
      <c r="H24" s="57" t="s">
        <v>63</v>
      </c>
      <c r="I24" s="59" t="s">
        <v>50</v>
      </c>
      <c r="J24" s="60"/>
      <c r="L24"/>
      <c r="M24"/>
      <c r="N24"/>
    </row>
    <row r="25" spans="1:14" s="164" customFormat="1" ht="55.2" x14ac:dyDescent="0.3">
      <c r="A25" s="13"/>
      <c r="B25" s="61" t="s">
        <v>121</v>
      </c>
      <c r="C25" s="61" t="s">
        <v>121</v>
      </c>
      <c r="D25" s="61" t="s">
        <v>127</v>
      </c>
      <c r="E25" s="61" t="s">
        <v>128</v>
      </c>
      <c r="F25" s="72" t="s">
        <v>129</v>
      </c>
      <c r="G25" s="61" t="s">
        <v>130</v>
      </c>
      <c r="H25" s="61" t="s">
        <v>131</v>
      </c>
      <c r="I25" s="61"/>
      <c r="J25" s="62"/>
      <c r="L25"/>
      <c r="M25"/>
      <c r="N25"/>
    </row>
    <row r="26" spans="1:14" s="164" customFormat="1" ht="69" x14ac:dyDescent="0.3">
      <c r="A26" s="13"/>
      <c r="B26" s="61" t="s">
        <v>132</v>
      </c>
      <c r="C26" s="61" t="s">
        <v>132</v>
      </c>
      <c r="D26" s="61" t="s">
        <v>133</v>
      </c>
      <c r="E26" s="61" t="s">
        <v>134</v>
      </c>
      <c r="F26" s="61" t="s">
        <v>135</v>
      </c>
      <c r="G26" s="61" t="s">
        <v>136</v>
      </c>
      <c r="H26" s="61" t="s">
        <v>131</v>
      </c>
      <c r="I26" s="61"/>
      <c r="J26" s="62"/>
      <c r="L26"/>
      <c r="M26"/>
      <c r="N26"/>
    </row>
    <row r="27" spans="1:14" s="164" customFormat="1" ht="55.2" x14ac:dyDescent="0.3">
      <c r="A27" s="13"/>
      <c r="B27" s="61" t="s">
        <v>137</v>
      </c>
      <c r="C27" s="61" t="s">
        <v>137</v>
      </c>
      <c r="D27" s="61" t="s">
        <v>138</v>
      </c>
      <c r="E27" s="61" t="s">
        <v>129</v>
      </c>
      <c r="F27" s="61" t="s">
        <v>130</v>
      </c>
      <c r="G27" s="61" t="s">
        <v>139</v>
      </c>
      <c r="H27" s="61" t="s">
        <v>131</v>
      </c>
      <c r="I27" s="61"/>
      <c r="J27" s="62"/>
      <c r="L27"/>
      <c r="M27"/>
      <c r="N27"/>
    </row>
    <row r="28" spans="1:14" s="164" customFormat="1" x14ac:dyDescent="0.3">
      <c r="A28" s="13"/>
      <c r="B28" s="13"/>
      <c r="C28" s="13"/>
      <c r="D28" s="13"/>
      <c r="E28" s="13"/>
      <c r="F28" s="13"/>
      <c r="G28" s="13"/>
      <c r="H28" s="13"/>
      <c r="I28" s="13"/>
      <c r="J28"/>
      <c r="L28"/>
      <c r="M28"/>
      <c r="N28"/>
    </row>
    <row r="29" spans="1:14" s="164" customFormat="1" x14ac:dyDescent="0.3">
      <c r="A29"/>
      <c r="B29" s="146" t="s">
        <v>64</v>
      </c>
      <c r="C29" s="146"/>
      <c r="D29" s="146"/>
      <c r="E29" s="146"/>
      <c r="F29" s="146"/>
      <c r="G29" s="146"/>
      <c r="H29" s="146"/>
      <c r="I29" s="146"/>
      <c r="J29" s="146"/>
      <c r="L29"/>
      <c r="M29"/>
      <c r="N29"/>
    </row>
    <row r="31" spans="1:14" s="164" customFormat="1" ht="28.8" x14ac:dyDescent="0.3">
      <c r="A31" s="13"/>
      <c r="B31" s="57" t="s">
        <v>57</v>
      </c>
      <c r="C31" s="57" t="s">
        <v>58</v>
      </c>
      <c r="D31" s="59" t="s">
        <v>65</v>
      </c>
      <c r="E31" s="156" t="s">
        <v>66</v>
      </c>
      <c r="F31" s="157"/>
      <c r="G31" s="158"/>
      <c r="H31" s="59" t="s">
        <v>67</v>
      </c>
      <c r="I31" s="59" t="s">
        <v>50</v>
      </c>
      <c r="J31"/>
      <c r="L31"/>
      <c r="M31"/>
      <c r="N31"/>
    </row>
    <row r="32" spans="1:14" s="164" customFormat="1" x14ac:dyDescent="0.3">
      <c r="A32" s="13"/>
      <c r="B32" s="63" t="s">
        <v>121</v>
      </c>
      <c r="C32" s="63" t="s">
        <v>121</v>
      </c>
      <c r="D32" s="75" t="s">
        <v>111</v>
      </c>
      <c r="E32" s="153" t="s">
        <v>140</v>
      </c>
      <c r="F32" s="154"/>
      <c r="G32" s="155"/>
      <c r="H32" s="64">
        <v>8</v>
      </c>
      <c r="I32" s="65"/>
      <c r="J32"/>
      <c r="L32"/>
      <c r="M32"/>
      <c r="N32"/>
    </row>
    <row r="33" spans="1:14" s="164" customFormat="1" x14ac:dyDescent="0.3">
      <c r="A33" s="13"/>
      <c r="B33" s="63" t="s">
        <v>132</v>
      </c>
      <c r="C33" s="63" t="s">
        <v>132</v>
      </c>
      <c r="D33" s="75" t="s">
        <v>111</v>
      </c>
      <c r="E33" s="153" t="s">
        <v>140</v>
      </c>
      <c r="F33" s="154"/>
      <c r="G33" s="155"/>
      <c r="H33" s="64">
        <v>8</v>
      </c>
      <c r="I33" s="65"/>
      <c r="J33"/>
      <c r="L33"/>
      <c r="M33"/>
      <c r="N33"/>
    </row>
    <row r="34" spans="1:14" s="164" customFormat="1" x14ac:dyDescent="0.3">
      <c r="A34" s="13"/>
      <c r="B34" s="63" t="s">
        <v>137</v>
      </c>
      <c r="C34" s="63" t="s">
        <v>137</v>
      </c>
      <c r="D34" s="75" t="s">
        <v>111</v>
      </c>
      <c r="E34" s="153" t="s">
        <v>140</v>
      </c>
      <c r="F34" s="154"/>
      <c r="G34" s="155"/>
      <c r="H34" s="64">
        <v>8</v>
      </c>
      <c r="I34" s="65"/>
      <c r="J34"/>
      <c r="L34"/>
      <c r="M34"/>
      <c r="N34"/>
    </row>
    <row r="35" spans="1:14" ht="30" customHeight="1" x14ac:dyDescent="0.3">
      <c r="A35" s="13"/>
      <c r="B35" s="13"/>
      <c r="C35" s="13"/>
      <c r="D35" s="13"/>
      <c r="E35" s="13"/>
      <c r="F35" s="66"/>
      <c r="G35" s="67" t="s">
        <v>68</v>
      </c>
      <c r="H35" s="68">
        <f>SUM(H32:H34)</f>
        <v>24</v>
      </c>
      <c r="I35" s="13"/>
    </row>
    <row r="36" spans="1:14" ht="30" customHeight="1" x14ac:dyDescent="0.3">
      <c r="A36" s="13"/>
      <c r="B36" s="13"/>
      <c r="C36" s="13"/>
      <c r="D36" s="13"/>
      <c r="E36" s="13"/>
      <c r="F36" s="69"/>
      <c r="G36" s="70" t="s">
        <v>69</v>
      </c>
      <c r="H36" s="71" t="b">
        <f>EXACT(H35,I14)</f>
        <v>1</v>
      </c>
      <c r="I36" s="13"/>
    </row>
    <row r="37" spans="1:14" ht="14.4" customHeight="1" x14ac:dyDescent="0.3">
      <c r="A37" s="13"/>
      <c r="B37" s="13"/>
      <c r="C37" s="13"/>
      <c r="D37" s="32"/>
      <c r="E37" s="32"/>
      <c r="F37" s="13"/>
      <c r="G37" s="73"/>
      <c r="H37" s="74"/>
      <c r="I37" s="13"/>
    </row>
  </sheetData>
  <sheetProtection insertRows="0"/>
  <mergeCells count="11">
    <mergeCell ref="B29:J29"/>
    <mergeCell ref="E31:G31"/>
    <mergeCell ref="E32:G32"/>
    <mergeCell ref="E33:G33"/>
    <mergeCell ref="E34:G34"/>
    <mergeCell ref="B1:D1"/>
    <mergeCell ref="C2:E2"/>
    <mergeCell ref="I5:I6"/>
    <mergeCell ref="J5:J6"/>
    <mergeCell ref="B16:J16"/>
    <mergeCell ref="B22:J22"/>
  </mergeCells>
  <conditionalFormatting sqref="H36">
    <cfRule type="cellIs" dxfId="14" priority="1" operator="equal">
      <formula>$D$14</formula>
    </cfRule>
    <cfRule type="containsText" dxfId="13" priority="2" operator="containsText" text="HAMIS">
      <formula>NOT(ISERROR(SEARCH("HAMIS",H36)))</formula>
    </cfRule>
    <cfRule type="containsText" dxfId="12" priority="3" operator="containsText" text="IGAZ">
      <formula>NOT(ISERROR(SEARCH("IGAZ",H36)))</formula>
    </cfRule>
  </conditionalFormatting>
  <dataValidations count="2">
    <dataValidation type="decimal" allowBlank="1" showInputMessage="1" showErrorMessage="1" sqref="H32:H34" xr:uid="{5B2C81B4-82C1-498D-AAA1-7569567388E7}">
      <formula1>0</formula1>
      <formula2>1000</formula2>
    </dataValidation>
    <dataValidation type="decimal" allowBlank="1" showInputMessage="1" showErrorMessage="1" sqref="H35 C14:I14" xr:uid="{2EEE6417-61CA-4FEF-8F89-C18D5BBF1E11}">
      <formula1>0</formula1>
      <formula2>10000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86CB400-5FA4-490D-A7A9-89908F509D92}">
          <x14:formula1>
            <xm:f>'D:\2025_26\Anyagigény\Anyagigény_2025_26_összes_v6\Anyagigény_2025_26_összes_v6\élelmiszeripar\[Műszaki_Élelmiszeripar_9_A_20250721.xlsm]Alapadatok_1'!#REF!</xm:f>
          </x14:formula1>
          <xm:sqref>C2</xm:sqref>
        </x14:dataValidation>
        <x14:dataValidation type="list" allowBlank="1" showInputMessage="1" showErrorMessage="1" xr:uid="{4FF72F1D-C1CE-4C8F-8349-3135DF50D1E7}">
          <x14:formula1>
            <xm:f>'D:\2025_26\Anyagigény\Anyagigény_2025_26_összes_v6\Anyagigény_2025_26_összes_v6\élelmiszeripar\[Műszaki_Élelmiszeripar_9_A_20250721.xlsm]Alapadatok_1'!#REF!</xm:f>
          </x14:formula1>
          <xm:sqref>E4 J3:J4</xm:sqref>
        </x14:dataValidation>
        <x14:dataValidation type="list" allowBlank="1" showInputMessage="1" showErrorMessage="1" xr:uid="{E0AD3CFA-1FA0-430C-BFAB-04D06DCE5AAC}">
          <x14:formula1>
            <xm:f>'D:\2025_26\Anyagigény\Anyagigény_2025_26_összes_v6\Anyagigény_2025_26_összes_v6\élelmiszeripar\[Műszaki_Élelmiszeripar_9_A_20250721.xlsm]Alapadatok_1'!#REF!</xm:f>
          </x14:formula1>
          <xm:sqref>C4</xm:sqref>
        </x14:dataValidation>
        <x14:dataValidation type="list" allowBlank="1" showInputMessage="1" showErrorMessage="1" xr:uid="{735FE14E-80DA-44F9-9AF8-1FA625B98F85}">
          <x14:formula1>
            <xm:f>'D:\2025_26\Anyagigény\Anyagigény_2025_26_összes_v6\Anyagigény_2025_26_összes_v6\élelmiszeripar\[Műszaki_Élelmiszeripar_9_A_20250721.xlsm]Alapadatok_1'!#REF!</xm:f>
          </x14:formula1>
          <xm:sqref>E3</xm:sqref>
        </x14:dataValidation>
        <x14:dataValidation type="list" allowBlank="1" showInputMessage="1" showErrorMessage="1" xr:uid="{60BB82E0-ACF2-4D14-A6FD-3EB29925B40C}">
          <x14:formula1>
            <xm:f>'D:\2025_26\Anyagigény\Anyagigény_2025_26_összes_v6\Anyagigény_2025_26_összes_v6\élelmiszeripar\[Műszaki_Élelmiszeripar_9_A_20250721.xlsm]Alapadatok_1'!#REF!</xm:f>
          </x14:formula1>
          <xm:sqref>C3</xm:sqref>
        </x14:dataValidation>
        <x14:dataValidation type="list" allowBlank="1" showInputMessage="1" showErrorMessage="1" xr:uid="{B175272D-DF76-4D3B-908F-249E92ED6174}">
          <x14:formula1>
            <xm:f>'D:\2025_26\Anyagigény\Anyagigény_2025_26_összes_v6\Anyagigény_2025_26_összes_v6\élelmiszeripar\[Műszaki_Élelmiszeripar_9_A_20250721.xlsm]Alapadatok_1'!#REF!</xm:f>
          </x14:formula1>
          <xm:sqref>C6:G6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1298-2F70-42CE-AE09-D75926A3995D}">
  <sheetPr codeName="Munka7">
    <tabColor theme="4" tint="0.39997558519241921"/>
    <pageSetUpPr fitToPage="1"/>
  </sheetPr>
  <dimension ref="A1:N43"/>
  <sheetViews>
    <sheetView topLeftCell="A26" zoomScale="80" zoomScaleNormal="80" workbookViewId="0">
      <selection activeCell="D45" sqref="D45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164" customWidth="1"/>
  </cols>
  <sheetData>
    <row r="1" spans="1:14" x14ac:dyDescent="0.3">
      <c r="A1" s="13"/>
      <c r="B1" s="147" t="s">
        <v>27</v>
      </c>
      <c r="C1" s="147"/>
      <c r="D1" s="147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28</v>
      </c>
      <c r="C2" s="148" t="s">
        <v>29</v>
      </c>
      <c r="D2" s="149"/>
      <c r="E2" s="150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30</v>
      </c>
      <c r="C3" s="18" t="s">
        <v>31</v>
      </c>
      <c r="D3" s="19" t="s">
        <v>32</v>
      </c>
      <c r="E3" s="18" t="s">
        <v>33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34</v>
      </c>
      <c r="C4" s="24" t="s">
        <v>35</v>
      </c>
      <c r="D4" s="25" t="s">
        <v>36</v>
      </c>
      <c r="E4" s="26" t="s">
        <v>95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37</v>
      </c>
      <c r="C5" s="28" t="s">
        <v>120</v>
      </c>
      <c r="D5" s="28"/>
      <c r="E5" s="28"/>
      <c r="F5" s="28"/>
      <c r="G5" s="28"/>
      <c r="H5" s="29"/>
      <c r="I5" s="151"/>
      <c r="J5" s="151"/>
    </row>
    <row r="6" spans="1:14" ht="28.8" x14ac:dyDescent="0.3">
      <c r="A6" s="13"/>
      <c r="B6" s="30" t="s">
        <v>38</v>
      </c>
      <c r="C6" s="24" t="s">
        <v>95</v>
      </c>
      <c r="D6" s="24" t="s">
        <v>39</v>
      </c>
      <c r="E6" s="24" t="s">
        <v>39</v>
      </c>
      <c r="F6" s="24" t="s">
        <v>39</v>
      </c>
      <c r="G6" s="24" t="s">
        <v>39</v>
      </c>
      <c r="H6" s="29"/>
      <c r="I6" s="151"/>
      <c r="J6" s="151"/>
    </row>
    <row r="7" spans="1:14" s="164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164" customFormat="1" x14ac:dyDescent="0.3">
      <c r="A8" s="13"/>
      <c r="B8" s="31" t="s">
        <v>40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164" customFormat="1" x14ac:dyDescent="0.3">
      <c r="A9" s="13"/>
      <c r="B9" s="13"/>
      <c r="C9" s="32" t="s">
        <v>41</v>
      </c>
      <c r="D9" s="32" t="s">
        <v>52</v>
      </c>
      <c r="E9" s="32" t="s">
        <v>42</v>
      </c>
      <c r="F9" s="32" t="s">
        <v>53</v>
      </c>
      <c r="G9" s="32" t="s">
        <v>43</v>
      </c>
      <c r="H9" s="32" t="s">
        <v>44</v>
      </c>
      <c r="I9" s="32"/>
      <c r="J9" s="13"/>
      <c r="L9"/>
      <c r="M9"/>
      <c r="N9"/>
    </row>
    <row r="10" spans="1:14" s="164" customFormat="1" ht="43.2" x14ac:dyDescent="0.3">
      <c r="A10" s="13"/>
      <c r="B10" s="33" t="s">
        <v>45</v>
      </c>
      <c r="C10" s="34" t="s">
        <v>141</v>
      </c>
      <c r="D10" s="35" t="s">
        <v>141</v>
      </c>
      <c r="E10" s="34" t="s">
        <v>141</v>
      </c>
      <c r="F10" s="35"/>
      <c r="G10" s="34"/>
      <c r="H10" s="35"/>
      <c r="I10" s="36"/>
      <c r="J10" s="37"/>
      <c r="L10"/>
      <c r="M10"/>
      <c r="N10"/>
    </row>
    <row r="11" spans="1:14" s="164" customFormat="1" ht="28.8" x14ac:dyDescent="0.3">
      <c r="A11" s="13"/>
      <c r="B11" s="33" t="s">
        <v>46</v>
      </c>
      <c r="C11" s="34" t="s">
        <v>142</v>
      </c>
      <c r="D11" s="35" t="s">
        <v>143</v>
      </c>
      <c r="E11" s="34" t="s">
        <v>144</v>
      </c>
      <c r="F11" s="35"/>
      <c r="G11" s="34"/>
      <c r="H11" s="35"/>
      <c r="I11" s="36"/>
      <c r="J11" s="37"/>
      <c r="L11"/>
      <c r="M11"/>
      <c r="N11"/>
    </row>
    <row r="12" spans="1:14" s="164" customFormat="1" ht="28.8" x14ac:dyDescent="0.3">
      <c r="A12" s="13"/>
      <c r="B12" s="38" t="s">
        <v>47</v>
      </c>
      <c r="C12" s="39" t="s">
        <v>131</v>
      </c>
      <c r="D12" s="40" t="s">
        <v>131</v>
      </c>
      <c r="E12" s="39" t="s">
        <v>131</v>
      </c>
      <c r="F12" s="40"/>
      <c r="G12" s="39"/>
      <c r="H12" s="40"/>
      <c r="I12" s="41"/>
      <c r="J12" s="42"/>
      <c r="L12"/>
      <c r="M12"/>
      <c r="N12"/>
    </row>
    <row r="13" spans="1:14" s="164" customFormat="1" ht="46.5" customHeight="1" x14ac:dyDescent="0.3">
      <c r="A13" s="13"/>
      <c r="B13" s="38" t="s">
        <v>48</v>
      </c>
      <c r="C13" s="39" t="s">
        <v>125</v>
      </c>
      <c r="D13" s="40" t="s">
        <v>125</v>
      </c>
      <c r="E13" s="39" t="s">
        <v>125</v>
      </c>
      <c r="F13" s="40"/>
      <c r="G13" s="39"/>
      <c r="H13" s="40"/>
      <c r="I13" s="41"/>
      <c r="J13" s="42"/>
      <c r="L13"/>
      <c r="M13"/>
      <c r="N13"/>
    </row>
    <row r="14" spans="1:14" s="164" customFormat="1" ht="30" customHeight="1" x14ac:dyDescent="0.3">
      <c r="A14" s="13"/>
      <c r="B14" s="33" t="s">
        <v>49</v>
      </c>
      <c r="C14" s="43">
        <v>10</v>
      </c>
      <c r="D14" s="44">
        <v>9</v>
      </c>
      <c r="E14" s="43">
        <v>9</v>
      </c>
      <c r="F14" s="44">
        <v>0</v>
      </c>
      <c r="G14" s="43">
        <v>0</v>
      </c>
      <c r="H14" s="44">
        <v>0</v>
      </c>
      <c r="I14" s="45">
        <f>SUM(C14:H14)</f>
        <v>28</v>
      </c>
      <c r="J14" s="13"/>
      <c r="L14"/>
      <c r="M14"/>
      <c r="N14"/>
    </row>
    <row r="16" spans="1:14" s="164" customFormat="1" x14ac:dyDescent="0.3">
      <c r="A16"/>
      <c r="B16" s="152" t="s">
        <v>51</v>
      </c>
      <c r="C16" s="152"/>
      <c r="D16" s="152"/>
      <c r="E16" s="152"/>
      <c r="F16" s="152"/>
      <c r="G16" s="152"/>
      <c r="H16" s="152"/>
      <c r="I16" s="152"/>
      <c r="J16" s="152"/>
      <c r="L16"/>
      <c r="M16"/>
      <c r="N16"/>
    </row>
    <row r="17" spans="1:14" s="164" customFormat="1" x14ac:dyDescent="0.3">
      <c r="A17"/>
      <c r="B17" s="47"/>
      <c r="C17" s="47" t="s">
        <v>41</v>
      </c>
      <c r="D17" s="47" t="s">
        <v>52</v>
      </c>
      <c r="E17" s="47" t="s">
        <v>42</v>
      </c>
      <c r="F17" s="47" t="s">
        <v>53</v>
      </c>
      <c r="G17" s="47" t="s">
        <v>43</v>
      </c>
      <c r="H17" s="47" t="s">
        <v>44</v>
      </c>
      <c r="I17" s="47"/>
      <c r="J17" s="117"/>
      <c r="L17"/>
      <c r="M17"/>
      <c r="N17"/>
    </row>
    <row r="18" spans="1:14" s="164" customFormat="1" ht="99.9" customHeight="1" x14ac:dyDescent="0.3">
      <c r="A18" s="13"/>
      <c r="B18" s="33" t="s">
        <v>54</v>
      </c>
      <c r="C18" s="34" t="s">
        <v>126</v>
      </c>
      <c r="D18" s="35" t="s">
        <v>126</v>
      </c>
      <c r="E18" s="34" t="s">
        <v>126</v>
      </c>
      <c r="F18" s="35"/>
      <c r="G18" s="34"/>
      <c r="H18" s="35"/>
      <c r="I18" s="48"/>
      <c r="J18" s="49"/>
      <c r="L18"/>
      <c r="M18"/>
      <c r="N18"/>
    </row>
    <row r="19" spans="1:14" s="164" customFormat="1" ht="99.9" customHeight="1" x14ac:dyDescent="0.3">
      <c r="A19" s="13"/>
      <c r="B19" s="46" t="s">
        <v>55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164" customFormat="1" ht="35.25" customHeight="1" x14ac:dyDescent="0.3">
      <c r="A20"/>
      <c r="B20" s="52" t="s">
        <v>50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164" customFormat="1" x14ac:dyDescent="0.3">
      <c r="A22"/>
      <c r="B22" s="146" t="s">
        <v>56</v>
      </c>
      <c r="C22" s="146"/>
      <c r="D22" s="146"/>
      <c r="E22" s="146"/>
      <c r="F22" s="146"/>
      <c r="G22" s="146"/>
      <c r="H22" s="146"/>
      <c r="I22" s="146"/>
      <c r="J22" s="146"/>
      <c r="L22"/>
      <c r="M22"/>
      <c r="N22"/>
    </row>
    <row r="23" spans="1:14" s="164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164" customFormat="1" ht="43.2" x14ac:dyDescent="0.3">
      <c r="A24" s="13"/>
      <c r="B24" s="57" t="s">
        <v>57</v>
      </c>
      <c r="C24" s="57" t="s">
        <v>58</v>
      </c>
      <c r="D24" s="58" t="s">
        <v>59</v>
      </c>
      <c r="E24" s="58" t="s">
        <v>60</v>
      </c>
      <c r="F24" s="58" t="s">
        <v>61</v>
      </c>
      <c r="G24" s="58" t="s">
        <v>62</v>
      </c>
      <c r="H24" s="57" t="s">
        <v>63</v>
      </c>
      <c r="I24" s="59" t="s">
        <v>50</v>
      </c>
      <c r="J24" s="60"/>
      <c r="L24"/>
      <c r="M24"/>
      <c r="N24"/>
    </row>
    <row r="25" spans="1:14" s="164" customFormat="1" ht="55.2" x14ac:dyDescent="0.3">
      <c r="A25" s="13"/>
      <c r="B25" s="61" t="s">
        <v>142</v>
      </c>
      <c r="C25" s="61" t="s">
        <v>145</v>
      </c>
      <c r="D25" s="61" t="s">
        <v>138</v>
      </c>
      <c r="E25" s="61" t="s">
        <v>129</v>
      </c>
      <c r="F25" s="72" t="s">
        <v>130</v>
      </c>
      <c r="G25" s="61" t="s">
        <v>139</v>
      </c>
      <c r="H25" s="61" t="s">
        <v>146</v>
      </c>
      <c r="I25" s="61"/>
      <c r="J25" s="62"/>
      <c r="L25"/>
      <c r="M25"/>
      <c r="N25"/>
    </row>
    <row r="26" spans="1:14" s="164" customFormat="1" ht="55.2" x14ac:dyDescent="0.3">
      <c r="A26" s="13"/>
      <c r="B26" s="61" t="s">
        <v>142</v>
      </c>
      <c r="C26" s="61" t="s">
        <v>147</v>
      </c>
      <c r="D26" s="61" t="s">
        <v>138</v>
      </c>
      <c r="E26" s="61" t="s">
        <v>129</v>
      </c>
      <c r="F26" s="72" t="s">
        <v>130</v>
      </c>
      <c r="G26" s="61" t="s">
        <v>139</v>
      </c>
      <c r="H26" s="61" t="s">
        <v>146</v>
      </c>
      <c r="I26" s="61"/>
      <c r="J26" s="62"/>
      <c r="L26"/>
      <c r="M26"/>
      <c r="N26"/>
    </row>
    <row r="27" spans="1:14" s="164" customFormat="1" ht="69" x14ac:dyDescent="0.3">
      <c r="A27" s="13"/>
      <c r="B27" s="61" t="s">
        <v>148</v>
      </c>
      <c r="C27" s="61" t="s">
        <v>148</v>
      </c>
      <c r="D27" s="61" t="s">
        <v>149</v>
      </c>
      <c r="E27" s="61" t="s">
        <v>150</v>
      </c>
      <c r="F27" s="61" t="s">
        <v>151</v>
      </c>
      <c r="G27" s="61" t="s">
        <v>152</v>
      </c>
      <c r="H27" s="61" t="s">
        <v>146</v>
      </c>
      <c r="I27" s="61"/>
      <c r="J27" s="62"/>
      <c r="L27"/>
      <c r="M27"/>
      <c r="N27"/>
    </row>
    <row r="28" spans="1:14" s="164" customFormat="1" ht="69" x14ac:dyDescent="0.3">
      <c r="A28" s="13"/>
      <c r="B28" s="61" t="s">
        <v>153</v>
      </c>
      <c r="C28" s="61" t="s">
        <v>153</v>
      </c>
      <c r="D28" s="61" t="s">
        <v>133</v>
      </c>
      <c r="E28" s="61" t="s">
        <v>134</v>
      </c>
      <c r="F28" s="61" t="s">
        <v>135</v>
      </c>
      <c r="G28" s="61" t="s">
        <v>136</v>
      </c>
      <c r="H28" s="61" t="s">
        <v>146</v>
      </c>
      <c r="I28" s="61"/>
      <c r="J28" s="62"/>
      <c r="L28"/>
      <c r="M28"/>
      <c r="N28"/>
    </row>
    <row r="29" spans="1:14" s="164" customFormat="1" x14ac:dyDescent="0.3">
      <c r="A29" s="13"/>
      <c r="B29" s="13"/>
      <c r="C29" s="13"/>
      <c r="D29" s="13"/>
      <c r="E29" s="13"/>
      <c r="F29" s="13"/>
      <c r="G29" s="13"/>
      <c r="H29" s="13"/>
      <c r="I29" s="13"/>
      <c r="J29"/>
      <c r="L29"/>
      <c r="M29"/>
      <c r="N29"/>
    </row>
    <row r="30" spans="1:14" s="164" customFormat="1" x14ac:dyDescent="0.3">
      <c r="A30" s="13"/>
      <c r="B30" s="13"/>
      <c r="C30" s="13"/>
      <c r="D30" s="13"/>
      <c r="E30" s="13"/>
      <c r="F30" s="13"/>
      <c r="G30" s="13"/>
      <c r="H30" s="13"/>
      <c r="I30" s="13"/>
      <c r="J30"/>
      <c r="L30"/>
      <c r="M30"/>
      <c r="N30"/>
    </row>
    <row r="31" spans="1:14" s="164" customFormat="1" x14ac:dyDescent="0.3">
      <c r="A31"/>
      <c r="B31" s="146" t="s">
        <v>64</v>
      </c>
      <c r="C31" s="146"/>
      <c r="D31" s="146"/>
      <c r="E31" s="146"/>
      <c r="F31" s="146"/>
      <c r="G31" s="146"/>
      <c r="H31" s="146"/>
      <c r="I31" s="146"/>
      <c r="J31" s="146"/>
      <c r="L31"/>
      <c r="M31"/>
      <c r="N31"/>
    </row>
    <row r="33" spans="1:14" s="164" customFormat="1" ht="28.8" x14ac:dyDescent="0.3">
      <c r="A33" s="13"/>
      <c r="B33" s="57" t="s">
        <v>57</v>
      </c>
      <c r="C33" s="57" t="s">
        <v>58</v>
      </c>
      <c r="D33" s="59" t="s">
        <v>65</v>
      </c>
      <c r="E33" s="156" t="s">
        <v>66</v>
      </c>
      <c r="F33" s="157"/>
      <c r="G33" s="158"/>
      <c r="H33" s="59" t="s">
        <v>67</v>
      </c>
      <c r="I33" s="59" t="s">
        <v>50</v>
      </c>
      <c r="J33"/>
      <c r="L33"/>
      <c r="M33"/>
      <c r="N33"/>
    </row>
    <row r="34" spans="1:14" s="164" customFormat="1" x14ac:dyDescent="0.3">
      <c r="A34" s="13"/>
      <c r="B34" s="63" t="s">
        <v>142</v>
      </c>
      <c r="C34" s="63" t="s">
        <v>142</v>
      </c>
      <c r="D34" s="75" t="s">
        <v>111</v>
      </c>
      <c r="E34" s="153" t="s">
        <v>154</v>
      </c>
      <c r="F34" s="154"/>
      <c r="G34" s="155"/>
      <c r="H34" s="64">
        <v>10</v>
      </c>
      <c r="I34" s="65"/>
      <c r="J34"/>
      <c r="L34"/>
      <c r="M34"/>
      <c r="N34"/>
    </row>
    <row r="35" spans="1:14" s="164" customFormat="1" x14ac:dyDescent="0.3">
      <c r="A35" s="13"/>
      <c r="B35" s="63" t="s">
        <v>148</v>
      </c>
      <c r="C35" s="63" t="s">
        <v>148</v>
      </c>
      <c r="D35" s="75" t="s">
        <v>111</v>
      </c>
      <c r="E35" s="153" t="s">
        <v>154</v>
      </c>
      <c r="F35" s="154"/>
      <c r="G35" s="155"/>
      <c r="H35" s="64">
        <v>9</v>
      </c>
      <c r="I35" s="65"/>
      <c r="J35"/>
      <c r="L35"/>
      <c r="M35"/>
      <c r="N35"/>
    </row>
    <row r="36" spans="1:14" s="164" customFormat="1" x14ac:dyDescent="0.3">
      <c r="A36" s="13"/>
      <c r="B36" s="63" t="s">
        <v>153</v>
      </c>
      <c r="C36" s="63" t="s">
        <v>153</v>
      </c>
      <c r="D36" s="75" t="s">
        <v>111</v>
      </c>
      <c r="E36" s="153" t="s">
        <v>154</v>
      </c>
      <c r="F36" s="154"/>
      <c r="G36" s="155"/>
      <c r="H36" s="64">
        <v>9</v>
      </c>
      <c r="I36" s="65"/>
      <c r="J36"/>
      <c r="L36"/>
      <c r="M36"/>
      <c r="N36"/>
    </row>
    <row r="37" spans="1:14" s="164" customFormat="1" ht="30" customHeight="1" x14ac:dyDescent="0.3">
      <c r="A37" s="13"/>
      <c r="B37" s="13"/>
      <c r="C37" s="13"/>
      <c r="D37" s="13"/>
      <c r="E37" s="13"/>
      <c r="F37" s="66"/>
      <c r="G37" s="67" t="s">
        <v>68</v>
      </c>
      <c r="H37" s="68">
        <f>SUM(H34:H36)</f>
        <v>28</v>
      </c>
      <c r="I37" s="13"/>
      <c r="J37"/>
      <c r="L37"/>
      <c r="M37"/>
      <c r="N37"/>
    </row>
    <row r="38" spans="1:14" s="164" customFormat="1" ht="30" customHeight="1" x14ac:dyDescent="0.3">
      <c r="A38" s="13"/>
      <c r="B38" s="13"/>
      <c r="C38" s="13"/>
      <c r="D38" s="13"/>
      <c r="E38" s="13"/>
      <c r="F38" s="69"/>
      <c r="G38" s="70" t="s">
        <v>69</v>
      </c>
      <c r="H38" s="71" t="b">
        <f>EXACT(H37,I14)</f>
        <v>1</v>
      </c>
      <c r="I38" s="13"/>
      <c r="J38"/>
      <c r="L38"/>
      <c r="M38"/>
      <c r="N38"/>
    </row>
    <row r="39" spans="1:14" ht="14.4" customHeight="1" x14ac:dyDescent="0.3">
      <c r="A39" s="13"/>
      <c r="B39" s="13"/>
      <c r="C39" s="13"/>
      <c r="D39" s="32"/>
      <c r="E39" s="32"/>
      <c r="F39" s="13"/>
      <c r="G39" s="73"/>
      <c r="H39" s="74"/>
      <c r="I39" s="13"/>
    </row>
    <row r="40" spans="1:14" x14ac:dyDescent="0.3">
      <c r="I40" s="167"/>
    </row>
    <row r="41" spans="1:14" x14ac:dyDescent="0.3">
      <c r="I41" s="167"/>
    </row>
    <row r="42" spans="1:14" x14ac:dyDescent="0.3">
      <c r="I42" s="167"/>
    </row>
    <row r="43" spans="1:14" x14ac:dyDescent="0.3">
      <c r="I43" s="167"/>
    </row>
  </sheetData>
  <sheetProtection insertRows="0"/>
  <mergeCells count="11">
    <mergeCell ref="B31:J31"/>
    <mergeCell ref="E33:G33"/>
    <mergeCell ref="E34:G34"/>
    <mergeCell ref="E35:G35"/>
    <mergeCell ref="E36:G36"/>
    <mergeCell ref="B1:D1"/>
    <mergeCell ref="C2:E2"/>
    <mergeCell ref="I5:I6"/>
    <mergeCell ref="J5:J6"/>
    <mergeCell ref="B16:J16"/>
    <mergeCell ref="B22:J22"/>
  </mergeCells>
  <conditionalFormatting sqref="H38">
    <cfRule type="cellIs" dxfId="11" priority="1" operator="equal">
      <formula>$D$14</formula>
    </cfRule>
    <cfRule type="containsText" dxfId="10" priority="2" operator="containsText" text="HAMIS">
      <formula>NOT(ISERROR(SEARCH("HAMIS",H38)))</formula>
    </cfRule>
    <cfRule type="containsText" dxfId="9" priority="3" operator="containsText" text="IGAZ">
      <formula>NOT(ISERROR(SEARCH("IGAZ",H38)))</formula>
    </cfRule>
  </conditionalFormatting>
  <dataValidations count="2">
    <dataValidation type="decimal" allowBlank="1" showInputMessage="1" showErrorMessage="1" sqref="H37 C14:I14" xr:uid="{DF865B49-0CC7-4420-9ACD-50E1C3B59AB5}">
      <formula1>0</formula1>
      <formula2>10000</formula2>
    </dataValidation>
    <dataValidation type="decimal" allowBlank="1" showInputMessage="1" showErrorMessage="1" sqref="H34:H36" xr:uid="{9A6F2D7F-174E-4198-9559-52D5073991F2}">
      <formula1>0</formula1>
      <formula2>1000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BDAEEF4-8257-4710-A572-2565AE4399E4}">
          <x14:formula1>
            <xm:f>'D:\2025_26\Anyagigény\Anyagigény_2025_26_összes_v6\Anyagigény_2025_26_összes_v6\élelmiszeripar\[Műszaki_Élelmiszeripar_9_A_20250721.xlsm]Alapadatok_1'!#REF!</xm:f>
          </x14:formula1>
          <xm:sqref>C6:G6</xm:sqref>
        </x14:dataValidation>
        <x14:dataValidation type="list" allowBlank="1" showInputMessage="1" showErrorMessage="1" xr:uid="{6F8B307F-5CF7-47F6-BB88-D3A77DEDD749}">
          <x14:formula1>
            <xm:f>'D:\2025_26\Anyagigény\Anyagigény_2025_26_összes_v6\Anyagigény_2025_26_összes_v6\élelmiszeripar\[Műszaki_Élelmiszeripar_9_A_20250721.xlsm]Alapadatok_1'!#REF!</xm:f>
          </x14:formula1>
          <xm:sqref>C3</xm:sqref>
        </x14:dataValidation>
        <x14:dataValidation type="list" allowBlank="1" showInputMessage="1" showErrorMessage="1" xr:uid="{3BF836F2-C690-49D4-9397-790E8ABFC4AB}">
          <x14:formula1>
            <xm:f>'D:\2025_26\Anyagigény\Anyagigény_2025_26_összes_v6\Anyagigény_2025_26_összes_v6\élelmiszeripar\[Műszaki_Élelmiszeripar_9_A_20250721.xlsm]Alapadatok_1'!#REF!</xm:f>
          </x14:formula1>
          <xm:sqref>E3</xm:sqref>
        </x14:dataValidation>
        <x14:dataValidation type="list" allowBlank="1" showInputMessage="1" showErrorMessage="1" xr:uid="{F342E9B5-DE07-48A8-9DDE-E2F8D257625C}">
          <x14:formula1>
            <xm:f>'D:\2025_26\Anyagigény\Anyagigény_2025_26_összes_v6\Anyagigény_2025_26_összes_v6\élelmiszeripar\[Műszaki_Élelmiszeripar_9_A_20250721.xlsm]Alapadatok_1'!#REF!</xm:f>
          </x14:formula1>
          <xm:sqref>C4</xm:sqref>
        </x14:dataValidation>
        <x14:dataValidation type="list" allowBlank="1" showInputMessage="1" showErrorMessage="1" xr:uid="{D47E640A-FEB8-4D5F-A9E9-5A40E4856574}">
          <x14:formula1>
            <xm:f>'D:\2025_26\Anyagigény\Anyagigény_2025_26_összes_v6\Anyagigény_2025_26_összes_v6\élelmiszeripar\[Műszaki_Élelmiszeripar_9_A_20250721.xlsm]Alapadatok_1'!#REF!</xm:f>
          </x14:formula1>
          <xm:sqref>E4 J3:J4</xm:sqref>
        </x14:dataValidation>
        <x14:dataValidation type="list" allowBlank="1" showInputMessage="1" showErrorMessage="1" xr:uid="{BF0303F2-B664-4A99-A06B-939ED5A95EAF}">
          <x14:formula1>
            <xm:f>'D:\2025_26\Anyagigény\Anyagigény_2025_26_összes_v6\Anyagigény_2025_26_összes_v6\élelmiszeripar\[Műszaki_Élelmiszeripar_9_A_20250721.xlsm]Alapadatok_1'!#REF!</xm:f>
          </x14:formula1>
          <xm:sqref>C2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7AAFF-3227-4775-ABD0-5BA147A10BF6}">
  <sheetPr codeName="Munka8">
    <tabColor theme="4" tint="0.39997558519241921"/>
    <pageSetUpPr fitToPage="1"/>
  </sheetPr>
  <dimension ref="A1:N37"/>
  <sheetViews>
    <sheetView zoomScale="73" zoomScaleNormal="73" workbookViewId="0">
      <selection activeCell="C7" sqref="C7:G7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164" customWidth="1"/>
  </cols>
  <sheetData>
    <row r="1" spans="1:14" x14ac:dyDescent="0.3">
      <c r="A1" s="13"/>
      <c r="B1" s="147" t="s">
        <v>27</v>
      </c>
      <c r="C1" s="147"/>
      <c r="D1" s="147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28</v>
      </c>
      <c r="C2" s="148" t="s">
        <v>29</v>
      </c>
      <c r="D2" s="149"/>
      <c r="E2" s="150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30</v>
      </c>
      <c r="C3" s="18" t="s">
        <v>31</v>
      </c>
      <c r="D3" s="19" t="s">
        <v>32</v>
      </c>
      <c r="E3" s="18" t="s">
        <v>33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34</v>
      </c>
      <c r="C4" s="24" t="s">
        <v>35</v>
      </c>
      <c r="D4" s="25" t="s">
        <v>36</v>
      </c>
      <c r="E4" s="26" t="s">
        <v>95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37</v>
      </c>
      <c r="C5" s="28" t="s">
        <v>155</v>
      </c>
      <c r="D5" s="28"/>
      <c r="E5" s="28"/>
      <c r="F5" s="28"/>
      <c r="G5" s="28"/>
      <c r="H5" s="29"/>
      <c r="I5" s="151"/>
      <c r="J5" s="151"/>
    </row>
    <row r="6" spans="1:14" s="164" customFormat="1" ht="28.8" x14ac:dyDescent="0.3">
      <c r="A6" s="13"/>
      <c r="B6" s="30" t="s">
        <v>38</v>
      </c>
      <c r="C6" s="24" t="s">
        <v>95</v>
      </c>
      <c r="D6" s="24" t="s">
        <v>39</v>
      </c>
      <c r="E6" s="24" t="s">
        <v>39</v>
      </c>
      <c r="F6" s="24" t="s">
        <v>39</v>
      </c>
      <c r="G6" s="24" t="s">
        <v>39</v>
      </c>
      <c r="H6" s="29"/>
      <c r="I6" s="151"/>
      <c r="J6" s="151"/>
      <c r="L6"/>
      <c r="M6"/>
      <c r="N6"/>
    </row>
    <row r="7" spans="1:14" s="164" customFormat="1" x14ac:dyDescent="0.3">
      <c r="A7" s="13"/>
      <c r="B7" s="168"/>
      <c r="C7" s="169"/>
      <c r="D7" s="169"/>
      <c r="E7" s="169"/>
      <c r="F7" s="169"/>
      <c r="G7" s="169"/>
      <c r="H7" s="29"/>
      <c r="I7" s="116"/>
      <c r="J7" s="116"/>
      <c r="L7"/>
      <c r="M7"/>
      <c r="N7"/>
    </row>
    <row r="8" spans="1:14" s="164" customFormat="1" x14ac:dyDescent="0.3">
      <c r="A8" s="13"/>
      <c r="B8" s="31" t="s">
        <v>40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164" customFormat="1" x14ac:dyDescent="0.3">
      <c r="A9" s="13"/>
      <c r="B9" s="13"/>
      <c r="C9" s="32" t="s">
        <v>41</v>
      </c>
      <c r="D9" s="32" t="s">
        <v>52</v>
      </c>
      <c r="E9" s="32" t="s">
        <v>42</v>
      </c>
      <c r="F9" s="32" t="s">
        <v>53</v>
      </c>
      <c r="G9" s="32" t="s">
        <v>43</v>
      </c>
      <c r="H9" s="32" t="s">
        <v>44</v>
      </c>
      <c r="I9" s="32"/>
      <c r="J9" s="13"/>
      <c r="L9"/>
      <c r="M9"/>
      <c r="N9"/>
    </row>
    <row r="10" spans="1:14" s="164" customFormat="1" ht="43.2" x14ac:dyDescent="0.3">
      <c r="A10" s="13"/>
      <c r="B10" s="33" t="s">
        <v>45</v>
      </c>
      <c r="C10" s="34" t="s">
        <v>156</v>
      </c>
      <c r="D10" s="35" t="s">
        <v>156</v>
      </c>
      <c r="E10" s="34" t="s">
        <v>156</v>
      </c>
      <c r="F10" s="35"/>
      <c r="G10" s="34"/>
      <c r="H10" s="35"/>
      <c r="I10" s="36"/>
      <c r="J10" s="37"/>
      <c r="L10"/>
      <c r="M10"/>
      <c r="N10"/>
    </row>
    <row r="11" spans="1:14" s="164" customFormat="1" ht="28.8" x14ac:dyDescent="0.3">
      <c r="A11" s="13"/>
      <c r="B11" s="33" t="s">
        <v>46</v>
      </c>
      <c r="C11" s="34" t="s">
        <v>157</v>
      </c>
      <c r="D11" s="35" t="s">
        <v>158</v>
      </c>
      <c r="E11" s="34" t="s">
        <v>159</v>
      </c>
      <c r="F11" s="35"/>
      <c r="G11" s="34"/>
      <c r="H11" s="35"/>
      <c r="I11" s="36"/>
      <c r="J11" s="37"/>
      <c r="L11"/>
      <c r="M11"/>
      <c r="N11"/>
    </row>
    <row r="12" spans="1:14" s="164" customFormat="1" ht="28.8" x14ac:dyDescent="0.3">
      <c r="A12" s="13"/>
      <c r="B12" s="38" t="s">
        <v>47</v>
      </c>
      <c r="C12" s="39" t="s">
        <v>160</v>
      </c>
      <c r="D12" s="40" t="s">
        <v>131</v>
      </c>
      <c r="E12" s="39" t="s">
        <v>131</v>
      </c>
      <c r="F12" s="40"/>
      <c r="G12" s="39"/>
      <c r="H12" s="40"/>
      <c r="I12" s="41"/>
      <c r="J12" s="42"/>
      <c r="L12"/>
      <c r="M12"/>
      <c r="N12"/>
    </row>
    <row r="13" spans="1:14" s="164" customFormat="1" ht="46.5" customHeight="1" x14ac:dyDescent="0.3">
      <c r="A13" s="13"/>
      <c r="B13" s="38" t="s">
        <v>48</v>
      </c>
      <c r="C13" s="39" t="s">
        <v>125</v>
      </c>
      <c r="D13" s="40" t="s">
        <v>125</v>
      </c>
      <c r="E13" s="39" t="s">
        <v>125</v>
      </c>
      <c r="F13" s="40"/>
      <c r="G13" s="39"/>
      <c r="H13" s="40"/>
      <c r="I13" s="41"/>
      <c r="J13" s="42"/>
      <c r="L13"/>
      <c r="M13"/>
      <c r="N13"/>
    </row>
    <row r="14" spans="1:14" s="164" customFormat="1" ht="30" customHeight="1" x14ac:dyDescent="0.3">
      <c r="A14" s="13"/>
      <c r="B14" s="33" t="s">
        <v>49</v>
      </c>
      <c r="C14" s="43">
        <v>10</v>
      </c>
      <c r="D14" s="44">
        <v>11</v>
      </c>
      <c r="E14" s="43">
        <v>11</v>
      </c>
      <c r="F14" s="44">
        <v>0</v>
      </c>
      <c r="G14" s="43">
        <v>0</v>
      </c>
      <c r="H14" s="44">
        <v>0</v>
      </c>
      <c r="I14" s="45">
        <f>SUM(C14:H14)</f>
        <v>32</v>
      </c>
      <c r="J14" s="13"/>
      <c r="L14"/>
      <c r="M14"/>
      <c r="N14"/>
    </row>
    <row r="16" spans="1:14" s="164" customFormat="1" x14ac:dyDescent="0.3">
      <c r="A16"/>
      <c r="B16" s="152" t="s">
        <v>51</v>
      </c>
      <c r="C16" s="152"/>
      <c r="D16" s="152"/>
      <c r="E16" s="152"/>
      <c r="F16" s="152"/>
      <c r="G16" s="152"/>
      <c r="H16" s="152"/>
      <c r="I16" s="152"/>
      <c r="J16" s="152"/>
      <c r="L16"/>
      <c r="M16"/>
      <c r="N16"/>
    </row>
    <row r="17" spans="1:14" s="164" customFormat="1" x14ac:dyDescent="0.3">
      <c r="A17"/>
      <c r="B17" s="47"/>
      <c r="C17" s="47" t="s">
        <v>41</v>
      </c>
      <c r="D17" s="47" t="s">
        <v>52</v>
      </c>
      <c r="E17" s="47" t="s">
        <v>42</v>
      </c>
      <c r="F17" s="47" t="s">
        <v>53</v>
      </c>
      <c r="G17" s="47" t="s">
        <v>43</v>
      </c>
      <c r="H17" s="47" t="s">
        <v>44</v>
      </c>
      <c r="I17" s="47"/>
      <c r="J17" s="117"/>
      <c r="L17"/>
      <c r="M17"/>
      <c r="N17"/>
    </row>
    <row r="18" spans="1:14" s="164" customFormat="1" ht="121.95" customHeight="1" x14ac:dyDescent="0.3">
      <c r="A18" s="13"/>
      <c r="B18" s="33" t="s">
        <v>54</v>
      </c>
      <c r="C18" s="34" t="s">
        <v>161</v>
      </c>
      <c r="D18" s="35" t="s">
        <v>161</v>
      </c>
      <c r="E18" s="34" t="s">
        <v>161</v>
      </c>
      <c r="F18" s="35"/>
      <c r="G18" s="34"/>
      <c r="H18" s="35"/>
      <c r="I18" s="48"/>
      <c r="J18" s="49"/>
      <c r="L18"/>
      <c r="M18"/>
      <c r="N18"/>
    </row>
    <row r="19" spans="1:14" s="164" customFormat="1" ht="99.9" customHeight="1" x14ac:dyDescent="0.3">
      <c r="A19" s="13"/>
      <c r="B19" s="46" t="s">
        <v>55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164" customFormat="1" ht="35.25" customHeight="1" x14ac:dyDescent="0.3">
      <c r="A20"/>
      <c r="B20" s="52" t="s">
        <v>50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164" customFormat="1" x14ac:dyDescent="0.3">
      <c r="A22"/>
      <c r="B22" s="146" t="s">
        <v>56</v>
      </c>
      <c r="C22" s="146"/>
      <c r="D22" s="146"/>
      <c r="E22" s="146"/>
      <c r="F22" s="146"/>
      <c r="G22" s="146"/>
      <c r="H22" s="146"/>
      <c r="I22" s="146"/>
      <c r="J22" s="146"/>
      <c r="L22"/>
      <c r="M22"/>
      <c r="N22"/>
    </row>
    <row r="23" spans="1:14" s="164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164" customFormat="1" ht="43.2" x14ac:dyDescent="0.3">
      <c r="A24" s="13"/>
      <c r="B24" s="57" t="s">
        <v>57</v>
      </c>
      <c r="C24" s="57" t="s">
        <v>58</v>
      </c>
      <c r="D24" s="58" t="s">
        <v>59</v>
      </c>
      <c r="E24" s="58" t="s">
        <v>60</v>
      </c>
      <c r="F24" s="58" t="s">
        <v>61</v>
      </c>
      <c r="G24" s="58" t="s">
        <v>62</v>
      </c>
      <c r="H24" s="57" t="s">
        <v>63</v>
      </c>
      <c r="I24" s="59" t="s">
        <v>50</v>
      </c>
      <c r="J24" s="60"/>
      <c r="L24"/>
      <c r="M24"/>
      <c r="N24"/>
    </row>
    <row r="25" spans="1:14" s="164" customFormat="1" ht="96.6" x14ac:dyDescent="0.3">
      <c r="A25" s="13"/>
      <c r="B25" s="61" t="s">
        <v>157</v>
      </c>
      <c r="C25" s="61" t="s">
        <v>157</v>
      </c>
      <c r="D25" s="61" t="s">
        <v>162</v>
      </c>
      <c r="E25" s="61" t="s">
        <v>163</v>
      </c>
      <c r="F25" s="72" t="s">
        <v>164</v>
      </c>
      <c r="G25" s="61" t="s">
        <v>165</v>
      </c>
      <c r="H25" s="61" t="s">
        <v>166</v>
      </c>
      <c r="I25" s="61"/>
      <c r="J25" s="62"/>
      <c r="L25"/>
      <c r="M25"/>
      <c r="N25"/>
    </row>
    <row r="26" spans="1:14" s="164" customFormat="1" ht="124.2" x14ac:dyDescent="0.3">
      <c r="A26" s="13"/>
      <c r="B26" s="61" t="s">
        <v>167</v>
      </c>
      <c r="C26" s="61" t="s">
        <v>167</v>
      </c>
      <c r="D26" s="61" t="s">
        <v>168</v>
      </c>
      <c r="E26" s="61" t="s">
        <v>169</v>
      </c>
      <c r="F26" s="61" t="s">
        <v>170</v>
      </c>
      <c r="G26" s="61" t="s">
        <v>165</v>
      </c>
      <c r="H26" s="61" t="s">
        <v>166</v>
      </c>
      <c r="I26" s="61"/>
      <c r="J26" s="62"/>
      <c r="L26"/>
      <c r="M26"/>
      <c r="N26"/>
    </row>
    <row r="27" spans="1:14" s="164" customFormat="1" ht="110.4" x14ac:dyDescent="0.3">
      <c r="A27" s="13"/>
      <c r="B27" s="61" t="s">
        <v>159</v>
      </c>
      <c r="C27" s="61" t="s">
        <v>171</v>
      </c>
      <c r="D27" s="61" t="s">
        <v>172</v>
      </c>
      <c r="E27" s="61" t="s">
        <v>163</v>
      </c>
      <c r="F27" s="61" t="s">
        <v>173</v>
      </c>
      <c r="G27" s="61" t="s">
        <v>174</v>
      </c>
      <c r="H27" s="61" t="s">
        <v>166</v>
      </c>
      <c r="I27" s="61"/>
      <c r="J27" s="62"/>
      <c r="L27"/>
      <c r="M27"/>
      <c r="N27"/>
    </row>
    <row r="28" spans="1:14" s="164" customFormat="1" x14ac:dyDescent="0.3">
      <c r="A28" s="13"/>
      <c r="B28" s="13"/>
      <c r="C28" s="13"/>
      <c r="D28" s="13"/>
      <c r="E28" s="13"/>
      <c r="F28" s="13"/>
      <c r="G28" s="13"/>
      <c r="H28" s="13"/>
      <c r="I28" s="13"/>
      <c r="J28"/>
      <c r="L28"/>
      <c r="M28"/>
      <c r="N28"/>
    </row>
    <row r="29" spans="1:14" s="164" customFormat="1" x14ac:dyDescent="0.3">
      <c r="A29"/>
      <c r="B29" s="146" t="s">
        <v>64</v>
      </c>
      <c r="C29" s="146"/>
      <c r="D29" s="146"/>
      <c r="E29" s="146"/>
      <c r="F29" s="146"/>
      <c r="G29" s="146"/>
      <c r="H29" s="146"/>
      <c r="I29" s="146"/>
      <c r="J29" s="146"/>
      <c r="L29"/>
      <c r="M29"/>
      <c r="N29"/>
    </row>
    <row r="31" spans="1:14" s="164" customFormat="1" ht="28.8" x14ac:dyDescent="0.3">
      <c r="A31" s="13"/>
      <c r="B31" s="57" t="s">
        <v>57</v>
      </c>
      <c r="C31" s="57" t="s">
        <v>58</v>
      </c>
      <c r="D31" s="59" t="s">
        <v>65</v>
      </c>
      <c r="E31" s="156" t="s">
        <v>66</v>
      </c>
      <c r="F31" s="157"/>
      <c r="G31" s="158"/>
      <c r="H31" s="59" t="s">
        <v>67</v>
      </c>
      <c r="I31" s="59" t="s">
        <v>50</v>
      </c>
      <c r="J31"/>
      <c r="L31"/>
      <c r="M31"/>
      <c r="N31"/>
    </row>
    <row r="32" spans="1:14" s="164" customFormat="1" x14ac:dyDescent="0.3">
      <c r="A32" s="13"/>
      <c r="B32" s="63" t="s">
        <v>157</v>
      </c>
      <c r="C32" s="63" t="s">
        <v>175</v>
      </c>
      <c r="D32" s="75" t="s">
        <v>176</v>
      </c>
      <c r="E32" s="153" t="s">
        <v>177</v>
      </c>
      <c r="F32" s="154"/>
      <c r="G32" s="155"/>
      <c r="H32" s="64">
        <v>10</v>
      </c>
      <c r="I32" s="65"/>
      <c r="J32"/>
      <c r="L32"/>
      <c r="M32"/>
      <c r="N32"/>
    </row>
    <row r="33" spans="1:14" s="164" customFormat="1" ht="43.2" x14ac:dyDescent="0.3">
      <c r="A33" s="13"/>
      <c r="B33" s="63" t="s">
        <v>167</v>
      </c>
      <c r="C33" s="63" t="s">
        <v>167</v>
      </c>
      <c r="D33" s="75" t="s">
        <v>176</v>
      </c>
      <c r="E33" s="113" t="s">
        <v>178</v>
      </c>
      <c r="F33" s="114" t="s">
        <v>179</v>
      </c>
      <c r="G33" s="115" t="s">
        <v>180</v>
      </c>
      <c r="H33" s="64">
        <v>11</v>
      </c>
      <c r="I33" s="65"/>
      <c r="J33"/>
      <c r="L33"/>
      <c r="M33"/>
      <c r="N33"/>
    </row>
    <row r="34" spans="1:14" s="164" customFormat="1" ht="28.8" x14ac:dyDescent="0.3">
      <c r="A34" s="13"/>
      <c r="B34" s="63" t="s">
        <v>181</v>
      </c>
      <c r="C34" s="63" t="s">
        <v>181</v>
      </c>
      <c r="D34" s="75" t="s">
        <v>176</v>
      </c>
      <c r="E34" s="113" t="s">
        <v>182</v>
      </c>
      <c r="F34" s="114" t="s">
        <v>183</v>
      </c>
      <c r="G34" s="115"/>
      <c r="H34" s="64">
        <v>11</v>
      </c>
      <c r="I34" s="65"/>
      <c r="J34"/>
      <c r="L34"/>
      <c r="M34"/>
      <c r="N34"/>
    </row>
    <row r="35" spans="1:14" s="164" customFormat="1" ht="30" customHeight="1" x14ac:dyDescent="0.3">
      <c r="A35" s="13"/>
      <c r="B35" s="13"/>
      <c r="C35" s="13"/>
      <c r="D35" s="13"/>
      <c r="E35" s="13"/>
      <c r="F35" s="66"/>
      <c r="G35" s="67" t="s">
        <v>68</v>
      </c>
      <c r="H35" s="68">
        <f>SUM(H32:H34)</f>
        <v>32</v>
      </c>
      <c r="I35" s="13"/>
      <c r="J35"/>
      <c r="L35"/>
      <c r="M35"/>
      <c r="N35"/>
    </row>
    <row r="36" spans="1:14" s="164" customFormat="1" ht="30" customHeight="1" x14ac:dyDescent="0.3">
      <c r="A36" s="13"/>
      <c r="B36" s="13"/>
      <c r="C36" s="13"/>
      <c r="D36" s="13"/>
      <c r="E36" s="13"/>
      <c r="F36" s="69"/>
      <c r="G36" s="70" t="s">
        <v>69</v>
      </c>
      <c r="H36" s="71" t="b">
        <f>EXACT(H35,I14)</f>
        <v>1</v>
      </c>
      <c r="I36" s="13"/>
      <c r="J36"/>
      <c r="L36"/>
      <c r="M36"/>
      <c r="N36"/>
    </row>
    <row r="37" spans="1:14" ht="14.4" customHeight="1" x14ac:dyDescent="0.3">
      <c r="A37" s="13"/>
      <c r="B37" s="13"/>
      <c r="C37" s="13"/>
      <c r="D37" s="32"/>
      <c r="E37" s="32"/>
      <c r="F37" s="13"/>
      <c r="G37" s="73"/>
      <c r="H37" s="74"/>
      <c r="I37" s="13"/>
    </row>
  </sheetData>
  <sheetProtection insertRows="0"/>
  <mergeCells count="9">
    <mergeCell ref="B29:J29"/>
    <mergeCell ref="E31:G31"/>
    <mergeCell ref="E32:G32"/>
    <mergeCell ref="B1:D1"/>
    <mergeCell ref="C2:E2"/>
    <mergeCell ref="I5:I6"/>
    <mergeCell ref="J5:J6"/>
    <mergeCell ref="B16:J16"/>
    <mergeCell ref="B22:J22"/>
  </mergeCells>
  <conditionalFormatting sqref="H36">
    <cfRule type="cellIs" dxfId="8" priority="1" operator="equal">
      <formula>$D$14</formula>
    </cfRule>
    <cfRule type="containsText" dxfId="7" priority="2" operator="containsText" text="HAMIS">
      <formula>NOT(ISERROR(SEARCH("HAMIS",H36)))</formula>
    </cfRule>
    <cfRule type="containsText" dxfId="6" priority="3" operator="containsText" text="IGAZ">
      <formula>NOT(ISERROR(SEARCH("IGAZ",H36)))</formula>
    </cfRule>
  </conditionalFormatting>
  <dataValidations count="2">
    <dataValidation type="decimal" allowBlank="1" showInputMessage="1" showErrorMessage="1" sqref="H35 C14:I14" xr:uid="{951EACCA-DBE9-4886-8527-156344081D26}">
      <formula1>0</formula1>
      <formula2>10000</formula2>
    </dataValidation>
    <dataValidation type="decimal" allowBlank="1" showInputMessage="1" showErrorMessage="1" sqref="H32:H34" xr:uid="{B228A432-E847-4640-BA8E-969A896784A0}">
      <formula1>0</formula1>
      <formula2>1000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3FF6BFB-7766-4F6A-8CBC-B0ABAA0744F8}">
          <x14:formula1>
            <xm:f>[helyesbítve_Műszaki_Élelmiszeripar_9_A_20250921.xlsm]Alapadatok_1!#REF!</xm:f>
          </x14:formula1>
          <xm:sqref>C2</xm:sqref>
        </x14:dataValidation>
        <x14:dataValidation type="list" allowBlank="1" showInputMessage="1" showErrorMessage="1" xr:uid="{F005CBF4-B77F-4B41-841D-510EB8219911}">
          <x14:formula1>
            <xm:f>[helyesbítve_Műszaki_Élelmiszeripar_9_A_20250921.xlsm]Alapadatok_1!#REF!</xm:f>
          </x14:formula1>
          <xm:sqref>E4 J3:J4</xm:sqref>
        </x14:dataValidation>
        <x14:dataValidation type="list" allowBlank="1" showInputMessage="1" showErrorMessage="1" xr:uid="{0C8C7BEA-066C-41F5-9224-B788E7B9DB5C}">
          <x14:formula1>
            <xm:f>[helyesbítve_Műszaki_Élelmiszeripar_9_A_20250921.xlsm]Alapadatok_1!#REF!</xm:f>
          </x14:formula1>
          <xm:sqref>C4</xm:sqref>
        </x14:dataValidation>
        <x14:dataValidation type="list" allowBlank="1" showInputMessage="1" showErrorMessage="1" xr:uid="{C2164564-E81F-4E6F-B300-512E63858DE2}">
          <x14:formula1>
            <xm:f>[helyesbítve_Műszaki_Élelmiszeripar_9_A_20250921.xlsm]Alapadatok_1!#REF!</xm:f>
          </x14:formula1>
          <xm:sqref>E3</xm:sqref>
        </x14:dataValidation>
        <x14:dataValidation type="list" allowBlank="1" showInputMessage="1" showErrorMessage="1" xr:uid="{AC79F921-B3DD-451C-9945-F104375C9897}">
          <x14:formula1>
            <xm:f>[helyesbítve_Műszaki_Élelmiszeripar_9_A_20250921.xlsm]Alapadatok_1!#REF!</xm:f>
          </x14:formula1>
          <xm:sqref>C3</xm:sqref>
        </x14:dataValidation>
        <x14:dataValidation type="list" allowBlank="1" showInputMessage="1" showErrorMessage="1" xr:uid="{B18C1619-0A7F-426A-9DAA-317082CA4034}">
          <x14:formula1>
            <xm:f>[helyesbítve_Műszaki_Élelmiszeripar_9_A_20250921.xlsm]Alapadatok_1!#REF!</xm:f>
          </x14:formula1>
          <xm:sqref>C6:G7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22D22-3BFA-4429-BC98-EFD5E727F6C0}">
  <sheetPr codeName="Munka9">
    <tabColor theme="4" tint="0.39997558519241921"/>
    <pageSetUpPr fitToPage="1"/>
  </sheetPr>
  <dimension ref="A1:N36"/>
  <sheetViews>
    <sheetView topLeftCell="A27" zoomScale="78" zoomScaleNormal="78" workbookViewId="0">
      <selection activeCell="A37" sqref="A37:XFD105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164" customWidth="1"/>
  </cols>
  <sheetData>
    <row r="1" spans="1:14" x14ac:dyDescent="0.3">
      <c r="A1" s="13"/>
      <c r="B1" s="147" t="s">
        <v>27</v>
      </c>
      <c r="C1" s="147"/>
      <c r="D1" s="147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28</v>
      </c>
      <c r="C2" s="148" t="s">
        <v>29</v>
      </c>
      <c r="D2" s="149"/>
      <c r="E2" s="150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30</v>
      </c>
      <c r="C3" s="18" t="s">
        <v>31</v>
      </c>
      <c r="D3" s="19" t="s">
        <v>32</v>
      </c>
      <c r="E3" s="18" t="s">
        <v>33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34</v>
      </c>
      <c r="C4" s="24" t="s">
        <v>35</v>
      </c>
      <c r="D4" s="25" t="s">
        <v>36</v>
      </c>
      <c r="E4" s="26" t="s">
        <v>95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37</v>
      </c>
      <c r="C5" s="28" t="s">
        <v>155</v>
      </c>
      <c r="D5" s="28"/>
      <c r="E5" s="28"/>
      <c r="F5" s="28"/>
      <c r="G5" s="28"/>
      <c r="H5" s="29"/>
      <c r="I5" s="151"/>
      <c r="J5" s="151"/>
    </row>
    <row r="6" spans="1:14" ht="28.8" x14ac:dyDescent="0.3">
      <c r="A6" s="13"/>
      <c r="B6" s="30" t="s">
        <v>38</v>
      </c>
      <c r="C6" s="24" t="s">
        <v>95</v>
      </c>
      <c r="D6" s="24" t="s">
        <v>39</v>
      </c>
      <c r="E6" s="24" t="s">
        <v>39</v>
      </c>
      <c r="F6" s="24" t="s">
        <v>39</v>
      </c>
      <c r="G6" s="24" t="s">
        <v>39</v>
      </c>
      <c r="H6" s="29"/>
      <c r="I6" s="151"/>
      <c r="J6" s="151"/>
    </row>
    <row r="7" spans="1:14" s="164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164" customFormat="1" x14ac:dyDescent="0.3">
      <c r="A8" s="13"/>
      <c r="B8" s="31" t="s">
        <v>40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164" customFormat="1" x14ac:dyDescent="0.3">
      <c r="A9" s="13"/>
      <c r="B9" s="13"/>
      <c r="C9" s="32" t="s">
        <v>41</v>
      </c>
      <c r="D9" s="32" t="s">
        <v>52</v>
      </c>
      <c r="E9" s="32" t="s">
        <v>42</v>
      </c>
      <c r="F9" s="32" t="s">
        <v>53</v>
      </c>
      <c r="G9" s="32" t="s">
        <v>43</v>
      </c>
      <c r="H9" s="32" t="s">
        <v>44</v>
      </c>
      <c r="I9" s="32"/>
      <c r="J9" s="13"/>
      <c r="L9"/>
      <c r="M9"/>
      <c r="N9"/>
    </row>
    <row r="10" spans="1:14" s="164" customFormat="1" ht="43.2" x14ac:dyDescent="0.3">
      <c r="A10" s="13"/>
      <c r="B10" s="33" t="s">
        <v>45</v>
      </c>
      <c r="C10" s="34" t="s">
        <v>104</v>
      </c>
      <c r="D10" s="35" t="s">
        <v>104</v>
      </c>
      <c r="E10" s="34"/>
      <c r="F10" s="35"/>
      <c r="G10" s="34"/>
      <c r="H10" s="35"/>
      <c r="I10" s="36"/>
      <c r="J10" s="37"/>
      <c r="L10"/>
      <c r="M10"/>
      <c r="N10"/>
    </row>
    <row r="11" spans="1:14" s="164" customFormat="1" ht="28.8" x14ac:dyDescent="0.3">
      <c r="A11" s="13"/>
      <c r="B11" s="33" t="s">
        <v>46</v>
      </c>
      <c r="C11" s="34" t="s">
        <v>184</v>
      </c>
      <c r="D11" s="35" t="s">
        <v>185</v>
      </c>
      <c r="E11" s="34"/>
      <c r="F11" s="35"/>
      <c r="G11" s="34"/>
      <c r="H11" s="35"/>
      <c r="I11" s="36"/>
      <c r="J11" s="37"/>
      <c r="L11"/>
      <c r="M11"/>
      <c r="N11"/>
    </row>
    <row r="12" spans="1:14" s="164" customFormat="1" ht="28.8" x14ac:dyDescent="0.3">
      <c r="A12" s="13"/>
      <c r="B12" s="38" t="s">
        <v>47</v>
      </c>
      <c r="C12" s="39" t="s">
        <v>186</v>
      </c>
      <c r="D12" s="40" t="s">
        <v>186</v>
      </c>
      <c r="E12" s="39"/>
      <c r="F12" s="40"/>
      <c r="G12" s="39"/>
      <c r="H12" s="40"/>
      <c r="I12" s="41"/>
      <c r="J12" s="42"/>
      <c r="L12"/>
      <c r="M12"/>
      <c r="N12"/>
    </row>
    <row r="13" spans="1:14" s="164" customFormat="1" ht="46.5" customHeight="1" x14ac:dyDescent="0.3">
      <c r="A13" s="13"/>
      <c r="B13" s="38" t="s">
        <v>48</v>
      </c>
      <c r="C13" s="39" t="s">
        <v>125</v>
      </c>
      <c r="D13" s="40" t="s">
        <v>125</v>
      </c>
      <c r="E13" s="39"/>
      <c r="F13" s="40"/>
      <c r="G13" s="39"/>
      <c r="H13" s="40"/>
      <c r="I13" s="41"/>
      <c r="J13" s="42"/>
      <c r="L13"/>
      <c r="M13"/>
      <c r="N13"/>
    </row>
    <row r="14" spans="1:14" s="164" customFormat="1" ht="30" customHeight="1" x14ac:dyDescent="0.3">
      <c r="A14" s="13"/>
      <c r="B14" s="33" t="s">
        <v>49</v>
      </c>
      <c r="C14" s="43">
        <v>23</v>
      </c>
      <c r="D14" s="44">
        <v>22</v>
      </c>
      <c r="E14" s="43">
        <v>0</v>
      </c>
      <c r="F14" s="44">
        <v>0</v>
      </c>
      <c r="G14" s="43">
        <v>0</v>
      </c>
      <c r="H14" s="44">
        <v>0</v>
      </c>
      <c r="I14" s="45">
        <f>SUM(C14:H14)</f>
        <v>45</v>
      </c>
      <c r="J14" s="13"/>
      <c r="L14"/>
      <c r="M14"/>
      <c r="N14"/>
    </row>
    <row r="16" spans="1:14" s="164" customFormat="1" x14ac:dyDescent="0.3">
      <c r="A16"/>
      <c r="B16" s="152" t="s">
        <v>51</v>
      </c>
      <c r="C16" s="152"/>
      <c r="D16" s="152"/>
      <c r="E16" s="152"/>
      <c r="F16" s="152"/>
      <c r="G16" s="152"/>
      <c r="H16" s="152"/>
      <c r="I16" s="152"/>
      <c r="J16" s="152"/>
      <c r="L16"/>
      <c r="M16"/>
      <c r="N16"/>
    </row>
    <row r="17" spans="1:14" s="164" customFormat="1" x14ac:dyDescent="0.3">
      <c r="A17"/>
      <c r="B17" s="47"/>
      <c r="C17" s="47" t="s">
        <v>41</v>
      </c>
      <c r="D17" s="47" t="s">
        <v>52</v>
      </c>
      <c r="E17" s="47" t="s">
        <v>42</v>
      </c>
      <c r="F17" s="47" t="s">
        <v>53</v>
      </c>
      <c r="G17" s="47" t="s">
        <v>43</v>
      </c>
      <c r="H17" s="47" t="s">
        <v>44</v>
      </c>
      <c r="I17" s="47"/>
      <c r="J17" s="117"/>
      <c r="L17"/>
      <c r="M17"/>
      <c r="N17"/>
    </row>
    <row r="18" spans="1:14" s="164" customFormat="1" ht="111.6" customHeight="1" x14ac:dyDescent="0.3">
      <c r="A18" s="13"/>
      <c r="B18" s="33" t="s">
        <v>54</v>
      </c>
      <c r="C18" s="34" t="s">
        <v>187</v>
      </c>
      <c r="D18" s="35" t="s">
        <v>187</v>
      </c>
      <c r="E18" s="34"/>
      <c r="F18" s="35"/>
      <c r="G18" s="34"/>
      <c r="H18" s="35"/>
      <c r="I18" s="48"/>
      <c r="J18" s="49"/>
      <c r="L18"/>
      <c r="M18"/>
      <c r="N18"/>
    </row>
    <row r="19" spans="1:14" s="164" customFormat="1" ht="99.9" customHeight="1" x14ac:dyDescent="0.3">
      <c r="A19" s="13"/>
      <c r="B19" s="46" t="s">
        <v>55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164" customFormat="1" ht="35.25" customHeight="1" x14ac:dyDescent="0.3">
      <c r="A20"/>
      <c r="B20" s="52" t="s">
        <v>50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164" customFormat="1" x14ac:dyDescent="0.3">
      <c r="A22"/>
      <c r="B22" s="146" t="s">
        <v>56</v>
      </c>
      <c r="C22" s="146"/>
      <c r="D22" s="146"/>
      <c r="E22" s="146"/>
      <c r="F22" s="146"/>
      <c r="G22" s="146"/>
      <c r="H22" s="146"/>
      <c r="I22" s="146"/>
      <c r="J22" s="146"/>
      <c r="L22"/>
      <c r="M22"/>
      <c r="N22"/>
    </row>
    <row r="23" spans="1:14" s="164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164" customFormat="1" ht="43.2" x14ac:dyDescent="0.3">
      <c r="A24" s="13"/>
      <c r="B24" s="57" t="s">
        <v>57</v>
      </c>
      <c r="C24" s="57" t="s">
        <v>58</v>
      </c>
      <c r="D24" s="58" t="s">
        <v>59</v>
      </c>
      <c r="E24" s="58" t="s">
        <v>60</v>
      </c>
      <c r="F24" s="58" t="s">
        <v>61</v>
      </c>
      <c r="G24" s="58" t="s">
        <v>62</v>
      </c>
      <c r="H24" s="57" t="s">
        <v>63</v>
      </c>
      <c r="I24" s="59" t="s">
        <v>50</v>
      </c>
      <c r="J24" s="60"/>
      <c r="L24"/>
      <c r="M24"/>
      <c r="N24"/>
    </row>
    <row r="25" spans="1:14" s="164" customFormat="1" ht="124.2" x14ac:dyDescent="0.3">
      <c r="A25" s="13"/>
      <c r="B25" s="61" t="s">
        <v>184</v>
      </c>
      <c r="C25" s="61" t="s">
        <v>184</v>
      </c>
      <c r="D25" s="61" t="s">
        <v>188</v>
      </c>
      <c r="E25" s="61" t="s">
        <v>189</v>
      </c>
      <c r="F25" s="72" t="s">
        <v>190</v>
      </c>
      <c r="G25" s="61" t="s">
        <v>165</v>
      </c>
      <c r="H25" s="61" t="s">
        <v>146</v>
      </c>
      <c r="I25" s="61"/>
      <c r="J25" s="62"/>
      <c r="L25"/>
      <c r="M25"/>
      <c r="N25"/>
    </row>
    <row r="26" spans="1:14" s="164" customFormat="1" ht="110.4" x14ac:dyDescent="0.3">
      <c r="A26" s="13"/>
      <c r="B26" s="61" t="s">
        <v>185</v>
      </c>
      <c r="C26" s="61" t="s">
        <v>185</v>
      </c>
      <c r="D26" s="61" t="s">
        <v>191</v>
      </c>
      <c r="E26" s="61" t="s">
        <v>192</v>
      </c>
      <c r="F26" s="61" t="s">
        <v>173</v>
      </c>
      <c r="G26" s="61" t="s">
        <v>193</v>
      </c>
      <c r="H26" s="61" t="s">
        <v>146</v>
      </c>
      <c r="I26" s="61"/>
      <c r="J26" s="62"/>
      <c r="L26"/>
      <c r="M26"/>
      <c r="N26"/>
    </row>
    <row r="27" spans="1:14" s="164" customFormat="1" x14ac:dyDescent="0.3">
      <c r="A27" s="13"/>
      <c r="B27" s="13"/>
      <c r="C27" s="13"/>
      <c r="D27" s="13"/>
      <c r="E27" s="13"/>
      <c r="F27" s="13"/>
      <c r="G27" s="13"/>
      <c r="H27" s="13"/>
      <c r="I27" s="13"/>
      <c r="J27"/>
      <c r="L27"/>
      <c r="M27"/>
      <c r="N27"/>
    </row>
    <row r="28" spans="1:14" s="164" customFormat="1" x14ac:dyDescent="0.3">
      <c r="A28" s="13"/>
      <c r="B28" s="13"/>
      <c r="C28" s="13"/>
      <c r="D28" s="13"/>
      <c r="E28" s="13"/>
      <c r="F28" s="13"/>
      <c r="G28" s="13"/>
      <c r="H28" s="13"/>
      <c r="I28" s="13"/>
      <c r="J28"/>
      <c r="L28"/>
      <c r="M28"/>
      <c r="N28"/>
    </row>
    <row r="29" spans="1:14" s="164" customFormat="1" x14ac:dyDescent="0.3">
      <c r="A29"/>
      <c r="B29" s="146" t="s">
        <v>64</v>
      </c>
      <c r="C29" s="146"/>
      <c r="D29" s="146"/>
      <c r="E29" s="146"/>
      <c r="F29" s="146"/>
      <c r="G29" s="146"/>
      <c r="H29" s="146"/>
      <c r="I29" s="146"/>
      <c r="J29" s="146"/>
      <c r="L29"/>
      <c r="M29"/>
      <c r="N29"/>
    </row>
    <row r="31" spans="1:14" s="164" customFormat="1" ht="28.8" x14ac:dyDescent="0.3">
      <c r="A31" s="13"/>
      <c r="B31" s="57" t="s">
        <v>57</v>
      </c>
      <c r="C31" s="57" t="s">
        <v>58</v>
      </c>
      <c r="D31" s="59" t="s">
        <v>65</v>
      </c>
      <c r="E31" s="156" t="s">
        <v>66</v>
      </c>
      <c r="F31" s="157"/>
      <c r="G31" s="158"/>
      <c r="H31" s="59" t="s">
        <v>67</v>
      </c>
      <c r="I31" s="59" t="s">
        <v>50</v>
      </c>
      <c r="J31"/>
      <c r="L31"/>
      <c r="M31"/>
      <c r="N31"/>
    </row>
    <row r="32" spans="1:14" s="164" customFormat="1" x14ac:dyDescent="0.3">
      <c r="A32" s="13"/>
      <c r="B32" s="63" t="s">
        <v>184</v>
      </c>
      <c r="C32" s="63" t="s">
        <v>184</v>
      </c>
      <c r="D32" s="75" t="s">
        <v>111</v>
      </c>
      <c r="E32" s="153" t="s">
        <v>191</v>
      </c>
      <c r="F32" s="154"/>
      <c r="G32" s="155"/>
      <c r="H32" s="64">
        <v>23</v>
      </c>
      <c r="I32" s="65"/>
      <c r="J32"/>
      <c r="L32"/>
      <c r="M32"/>
      <c r="N32"/>
    </row>
    <row r="33" spans="1:14" s="164" customFormat="1" ht="57.6" x14ac:dyDescent="0.3">
      <c r="A33" s="13"/>
      <c r="B33" s="63" t="s">
        <v>185</v>
      </c>
      <c r="C33" s="63" t="s">
        <v>185</v>
      </c>
      <c r="D33" s="75" t="s">
        <v>111</v>
      </c>
      <c r="E33" s="113"/>
      <c r="F33" s="114" t="s">
        <v>191</v>
      </c>
      <c r="G33" s="115"/>
      <c r="H33" s="64">
        <v>22</v>
      </c>
      <c r="I33" s="65"/>
      <c r="J33"/>
      <c r="L33"/>
      <c r="M33"/>
      <c r="N33"/>
    </row>
    <row r="34" spans="1:14" ht="30" customHeight="1" x14ac:dyDescent="0.3">
      <c r="A34" s="13"/>
      <c r="B34" s="13"/>
      <c r="C34" s="13"/>
      <c r="D34" s="13"/>
      <c r="E34" s="13"/>
      <c r="F34" s="66"/>
      <c r="G34" s="67" t="s">
        <v>68</v>
      </c>
      <c r="H34" s="68">
        <f>SUM(H32:H33)</f>
        <v>45</v>
      </c>
      <c r="I34" s="13"/>
    </row>
    <row r="35" spans="1:14" ht="30" customHeight="1" x14ac:dyDescent="0.3">
      <c r="A35" s="13"/>
      <c r="B35" s="13"/>
      <c r="C35" s="13"/>
      <c r="D35" s="13"/>
      <c r="E35" s="13"/>
      <c r="F35" s="69"/>
      <c r="G35" s="70" t="s">
        <v>69</v>
      </c>
      <c r="H35" s="71" t="b">
        <f>EXACT(H34,I14)</f>
        <v>1</v>
      </c>
      <c r="I35" s="13"/>
    </row>
    <row r="36" spans="1:14" ht="14.4" customHeight="1" x14ac:dyDescent="0.3">
      <c r="A36" s="13"/>
      <c r="B36" s="13"/>
      <c r="C36" s="13"/>
      <c r="D36" s="32"/>
      <c r="E36" s="32"/>
      <c r="F36" s="13"/>
      <c r="G36" s="73"/>
      <c r="H36" s="74"/>
      <c r="I36" s="13"/>
    </row>
  </sheetData>
  <sheetProtection insertRows="0"/>
  <mergeCells count="9">
    <mergeCell ref="B29:J29"/>
    <mergeCell ref="E31:G31"/>
    <mergeCell ref="E32:G32"/>
    <mergeCell ref="B1:D1"/>
    <mergeCell ref="C2:E2"/>
    <mergeCell ref="I5:I6"/>
    <mergeCell ref="J5:J6"/>
    <mergeCell ref="B16:J16"/>
    <mergeCell ref="B22:J22"/>
  </mergeCells>
  <conditionalFormatting sqref="H35">
    <cfRule type="cellIs" dxfId="5" priority="1" operator="equal">
      <formula>$D$14</formula>
    </cfRule>
    <cfRule type="containsText" dxfId="4" priority="2" operator="containsText" text="HAMIS">
      <formula>NOT(ISERROR(SEARCH("HAMIS",H35)))</formula>
    </cfRule>
    <cfRule type="containsText" dxfId="3" priority="3" operator="containsText" text="IGAZ">
      <formula>NOT(ISERROR(SEARCH("IGAZ",H35)))</formula>
    </cfRule>
  </conditionalFormatting>
  <dataValidations count="2">
    <dataValidation type="decimal" allowBlank="1" showInputMessage="1" showErrorMessage="1" sqref="H34 C14:I14" xr:uid="{3A322D40-BA26-4C91-8C34-FF8C104FD767}">
      <formula1>0</formula1>
      <formula2>10000</formula2>
    </dataValidation>
    <dataValidation type="decimal" allowBlank="1" showInputMessage="1" showErrorMessage="1" sqref="H32:H33" xr:uid="{BD298732-A988-44F2-9127-B106E1496BC5}">
      <formula1>0</formula1>
      <formula2>1000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C5F826D-2C24-4096-A010-0AAD36F10157}">
          <x14:formula1>
            <xm:f>[helyesbítve_Műszaki_Élelmiszeripar_9_A_20250921.xlsm]Alapadatok_1!#REF!</xm:f>
          </x14:formula1>
          <xm:sqref>C6:G6</xm:sqref>
        </x14:dataValidation>
        <x14:dataValidation type="list" allowBlank="1" showInputMessage="1" showErrorMessage="1" xr:uid="{10B22F61-288F-4928-929B-3DB3E0743F0B}">
          <x14:formula1>
            <xm:f>[helyesbítve_Műszaki_Élelmiszeripar_9_A_20250921.xlsm]Alapadatok_1!#REF!</xm:f>
          </x14:formula1>
          <xm:sqref>C3</xm:sqref>
        </x14:dataValidation>
        <x14:dataValidation type="list" allowBlank="1" showInputMessage="1" showErrorMessage="1" xr:uid="{4D16DE55-4FEF-491F-83BE-E85DFC0D9FE0}">
          <x14:formula1>
            <xm:f>[helyesbítve_Műszaki_Élelmiszeripar_9_A_20250921.xlsm]Alapadatok_1!#REF!</xm:f>
          </x14:formula1>
          <xm:sqref>E3</xm:sqref>
        </x14:dataValidation>
        <x14:dataValidation type="list" allowBlank="1" showInputMessage="1" showErrorMessage="1" xr:uid="{5CFB405A-37F5-4D99-A646-DFFBA5A754C7}">
          <x14:formula1>
            <xm:f>[helyesbítve_Műszaki_Élelmiszeripar_9_A_20250921.xlsm]Alapadatok_1!#REF!</xm:f>
          </x14:formula1>
          <xm:sqref>C4</xm:sqref>
        </x14:dataValidation>
        <x14:dataValidation type="list" allowBlank="1" showInputMessage="1" showErrorMessage="1" xr:uid="{9C4BDDA4-8262-4550-842D-A9F3DAB1E316}">
          <x14:formula1>
            <xm:f>[helyesbítve_Műszaki_Élelmiszeripar_9_A_20250921.xlsm]Alapadatok_1!#REF!</xm:f>
          </x14:formula1>
          <xm:sqref>E4 J3:J4</xm:sqref>
        </x14:dataValidation>
        <x14:dataValidation type="list" allowBlank="1" showInputMessage="1" showErrorMessage="1" xr:uid="{2AA13661-98D1-426D-82AE-D3027FE485F0}">
          <x14:formula1>
            <xm:f>[helyesbítve_Műszaki_Élelmiszeripar_9_A_20250921.xlsm]Alapadatok_1!#REF!</xm:f>
          </x14:formula1>
          <xm:sqref>C2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5519-A57A-4370-A79D-A5690721E9F9}">
  <sheetPr codeName="Munka10">
    <tabColor theme="4" tint="0.39997558519241921"/>
    <pageSetUpPr fitToPage="1"/>
  </sheetPr>
  <dimension ref="A1:N38"/>
  <sheetViews>
    <sheetView tabSelected="1" zoomScale="78" zoomScaleNormal="78" workbookViewId="0">
      <selection activeCell="H3" sqref="H3"/>
    </sheetView>
  </sheetViews>
  <sheetFormatPr defaultRowHeight="14.4" x14ac:dyDescent="0.3"/>
  <cols>
    <col min="1" max="1" width="7.88671875" customWidth="1"/>
    <col min="2" max="3" width="30.6640625" customWidth="1"/>
    <col min="4" max="4" width="30" customWidth="1"/>
    <col min="5" max="5" width="27.5546875" customWidth="1"/>
    <col min="6" max="10" width="30.6640625" customWidth="1"/>
    <col min="11" max="11" width="44.5546875" style="164" customWidth="1"/>
  </cols>
  <sheetData>
    <row r="1" spans="1:14" x14ac:dyDescent="0.3">
      <c r="A1" s="13"/>
      <c r="B1" s="147" t="s">
        <v>27</v>
      </c>
      <c r="C1" s="147"/>
      <c r="D1" s="147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28</v>
      </c>
      <c r="C2" s="148" t="s">
        <v>29</v>
      </c>
      <c r="D2" s="149"/>
      <c r="E2" s="150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30</v>
      </c>
      <c r="C3" s="18" t="s">
        <v>31</v>
      </c>
      <c r="D3" s="19" t="s">
        <v>32</v>
      </c>
      <c r="E3" s="18" t="s">
        <v>33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34</v>
      </c>
      <c r="C4" s="24" t="s">
        <v>35</v>
      </c>
      <c r="D4" s="25" t="s">
        <v>36</v>
      </c>
      <c r="E4" s="26" t="s">
        <v>95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37</v>
      </c>
      <c r="C5" s="28" t="s">
        <v>155</v>
      </c>
      <c r="D5" s="28"/>
      <c r="E5" s="28"/>
      <c r="F5" s="28"/>
      <c r="G5" s="28"/>
      <c r="H5" s="29"/>
      <c r="I5" s="151"/>
      <c r="J5" s="151"/>
    </row>
    <row r="6" spans="1:14" ht="28.8" x14ac:dyDescent="0.3">
      <c r="A6" s="13"/>
      <c r="B6" s="30" t="s">
        <v>38</v>
      </c>
      <c r="C6" s="24" t="s">
        <v>95</v>
      </c>
      <c r="D6" s="24" t="s">
        <v>39</v>
      </c>
      <c r="E6" s="24" t="s">
        <v>39</v>
      </c>
      <c r="F6" s="24" t="s">
        <v>39</v>
      </c>
      <c r="G6" s="24" t="s">
        <v>39</v>
      </c>
      <c r="H6" s="29"/>
      <c r="I6" s="151"/>
      <c r="J6" s="151"/>
    </row>
    <row r="7" spans="1:14" s="164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164" customFormat="1" x14ac:dyDescent="0.3">
      <c r="A8" s="13"/>
      <c r="B8" s="31" t="s">
        <v>40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164" customFormat="1" x14ac:dyDescent="0.3">
      <c r="A9" s="13"/>
      <c r="B9" s="13"/>
      <c r="C9" s="32" t="s">
        <v>41</v>
      </c>
      <c r="D9" s="32" t="s">
        <v>52</v>
      </c>
      <c r="E9" s="32" t="s">
        <v>42</v>
      </c>
      <c r="F9" s="32" t="s">
        <v>53</v>
      </c>
      <c r="G9" s="32" t="s">
        <v>43</v>
      </c>
      <c r="H9" s="32" t="s">
        <v>44</v>
      </c>
      <c r="I9" s="32"/>
      <c r="J9" s="13"/>
      <c r="L9"/>
      <c r="M9"/>
      <c r="N9"/>
    </row>
    <row r="10" spans="1:14" s="164" customFormat="1" ht="43.2" x14ac:dyDescent="0.3">
      <c r="A10" s="13"/>
      <c r="B10" s="33" t="s">
        <v>45</v>
      </c>
      <c r="C10" s="34" t="s">
        <v>105</v>
      </c>
      <c r="D10" s="35" t="s">
        <v>105</v>
      </c>
      <c r="E10" s="34"/>
      <c r="F10" s="35"/>
      <c r="G10" s="34"/>
      <c r="H10" s="35"/>
      <c r="I10" s="36"/>
      <c r="J10" s="37"/>
      <c r="L10"/>
      <c r="M10"/>
      <c r="N10"/>
    </row>
    <row r="11" spans="1:14" s="164" customFormat="1" ht="28.8" x14ac:dyDescent="0.3">
      <c r="A11" s="13"/>
      <c r="B11" s="33" t="s">
        <v>46</v>
      </c>
      <c r="C11" s="34" t="s">
        <v>194</v>
      </c>
      <c r="D11" s="35" t="s">
        <v>195</v>
      </c>
      <c r="E11" s="34"/>
      <c r="F11" s="35"/>
      <c r="G11" s="34"/>
      <c r="H11" s="35"/>
      <c r="I11" s="36"/>
      <c r="J11" s="37"/>
      <c r="L11"/>
      <c r="M11"/>
      <c r="N11"/>
    </row>
    <row r="12" spans="1:14" s="164" customFormat="1" ht="28.8" x14ac:dyDescent="0.3">
      <c r="A12" s="13"/>
      <c r="B12" s="38" t="s">
        <v>47</v>
      </c>
      <c r="C12" s="39" t="s">
        <v>186</v>
      </c>
      <c r="D12" s="40" t="s">
        <v>186</v>
      </c>
      <c r="E12" s="39"/>
      <c r="F12" s="40"/>
      <c r="G12" s="39"/>
      <c r="H12" s="40"/>
      <c r="I12" s="41"/>
      <c r="J12" s="42"/>
      <c r="L12"/>
      <c r="M12"/>
      <c r="N12"/>
    </row>
    <row r="13" spans="1:14" s="164" customFormat="1" ht="46.5" customHeight="1" x14ac:dyDescent="0.3">
      <c r="A13" s="13"/>
      <c r="B13" s="38" t="s">
        <v>48</v>
      </c>
      <c r="C13" s="39" t="s">
        <v>125</v>
      </c>
      <c r="D13" s="40" t="s">
        <v>125</v>
      </c>
      <c r="E13" s="39"/>
      <c r="F13" s="40"/>
      <c r="G13" s="39"/>
      <c r="H13" s="40"/>
      <c r="I13" s="41"/>
      <c r="J13" s="42"/>
      <c r="L13"/>
      <c r="M13"/>
      <c r="N13"/>
    </row>
    <row r="14" spans="1:14" s="164" customFormat="1" ht="30" customHeight="1" x14ac:dyDescent="0.3">
      <c r="A14" s="13"/>
      <c r="B14" s="33" t="s">
        <v>49</v>
      </c>
      <c r="C14" s="43">
        <v>15</v>
      </c>
      <c r="D14" s="44">
        <v>15</v>
      </c>
      <c r="E14" s="43">
        <v>0</v>
      </c>
      <c r="F14" s="44">
        <v>0</v>
      </c>
      <c r="G14" s="43">
        <v>0</v>
      </c>
      <c r="H14" s="44">
        <v>0</v>
      </c>
      <c r="I14" s="45">
        <f>SUM(C14:H14)</f>
        <v>30</v>
      </c>
      <c r="J14" s="13"/>
      <c r="L14"/>
      <c r="M14"/>
      <c r="N14"/>
    </row>
    <row r="16" spans="1:14" s="164" customFormat="1" x14ac:dyDescent="0.3">
      <c r="A16"/>
      <c r="B16" s="152" t="s">
        <v>51</v>
      </c>
      <c r="C16" s="152"/>
      <c r="D16" s="152"/>
      <c r="E16" s="152"/>
      <c r="F16" s="152"/>
      <c r="G16" s="152"/>
      <c r="H16" s="152"/>
      <c r="I16" s="152"/>
      <c r="J16" s="152"/>
      <c r="L16"/>
      <c r="M16"/>
      <c r="N16"/>
    </row>
    <row r="17" spans="1:14" s="164" customFormat="1" x14ac:dyDescent="0.3">
      <c r="A17"/>
      <c r="B17" s="47"/>
      <c r="C17" s="47" t="s">
        <v>41</v>
      </c>
      <c r="D17" s="47" t="s">
        <v>52</v>
      </c>
      <c r="E17" s="47" t="s">
        <v>42</v>
      </c>
      <c r="F17" s="47" t="s">
        <v>53</v>
      </c>
      <c r="G17" s="47" t="s">
        <v>43</v>
      </c>
      <c r="H17" s="47" t="s">
        <v>44</v>
      </c>
      <c r="I17" s="47"/>
      <c r="J17" s="117"/>
      <c r="L17"/>
      <c r="M17"/>
      <c r="N17"/>
    </row>
    <row r="18" spans="1:14" s="164" customFormat="1" ht="108" customHeight="1" x14ac:dyDescent="0.3">
      <c r="A18" s="13"/>
      <c r="B18" s="33" t="s">
        <v>54</v>
      </c>
      <c r="C18" s="34" t="s">
        <v>187</v>
      </c>
      <c r="D18" s="35" t="s">
        <v>187</v>
      </c>
      <c r="E18" s="34"/>
      <c r="F18" s="35"/>
      <c r="G18" s="34"/>
      <c r="H18" s="35"/>
      <c r="I18" s="48"/>
      <c r="J18" s="49"/>
      <c r="L18"/>
      <c r="M18"/>
      <c r="N18"/>
    </row>
    <row r="19" spans="1:14" s="164" customFormat="1" ht="99.9" customHeight="1" x14ac:dyDescent="0.3">
      <c r="A19" s="13"/>
      <c r="B19" s="46" t="s">
        <v>55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164" customFormat="1" ht="35.25" customHeight="1" x14ac:dyDescent="0.3">
      <c r="A20"/>
      <c r="B20" s="52" t="s">
        <v>50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164" customFormat="1" x14ac:dyDescent="0.3">
      <c r="A22"/>
      <c r="B22" s="146" t="s">
        <v>56</v>
      </c>
      <c r="C22" s="146"/>
      <c r="D22" s="146"/>
      <c r="E22" s="146"/>
      <c r="F22" s="146"/>
      <c r="G22" s="146"/>
      <c r="H22" s="146"/>
      <c r="I22" s="146"/>
      <c r="J22" s="146"/>
      <c r="L22"/>
      <c r="M22"/>
      <c r="N22"/>
    </row>
    <row r="23" spans="1:14" s="164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164" customFormat="1" ht="43.2" x14ac:dyDescent="0.3">
      <c r="A24" s="13"/>
      <c r="B24" s="57" t="s">
        <v>57</v>
      </c>
      <c r="C24" s="57" t="s">
        <v>58</v>
      </c>
      <c r="D24" s="58" t="s">
        <v>59</v>
      </c>
      <c r="E24" s="58" t="s">
        <v>60</v>
      </c>
      <c r="F24" s="58" t="s">
        <v>61</v>
      </c>
      <c r="G24" s="58" t="s">
        <v>62</v>
      </c>
      <c r="H24" s="57" t="s">
        <v>63</v>
      </c>
      <c r="I24" s="59" t="s">
        <v>50</v>
      </c>
      <c r="J24" s="60"/>
      <c r="L24"/>
      <c r="M24"/>
      <c r="N24"/>
    </row>
    <row r="25" spans="1:14" s="164" customFormat="1" ht="82.8" x14ac:dyDescent="0.3">
      <c r="A25" s="13"/>
      <c r="B25" s="61" t="s">
        <v>194</v>
      </c>
      <c r="C25" s="61" t="s">
        <v>194</v>
      </c>
      <c r="D25" s="61" t="s">
        <v>196</v>
      </c>
      <c r="E25" s="61" t="s">
        <v>197</v>
      </c>
      <c r="F25" s="72" t="s">
        <v>164</v>
      </c>
      <c r="G25" s="61" t="s">
        <v>165</v>
      </c>
      <c r="H25" s="61" t="s">
        <v>131</v>
      </c>
      <c r="I25" s="61"/>
      <c r="J25" s="62"/>
      <c r="L25"/>
      <c r="M25"/>
      <c r="N25"/>
    </row>
    <row r="26" spans="1:14" s="164" customFormat="1" ht="82.8" x14ac:dyDescent="0.3">
      <c r="A26" s="13"/>
      <c r="B26" s="61" t="s">
        <v>198</v>
      </c>
      <c r="C26" s="61" t="s">
        <v>198</v>
      </c>
      <c r="D26" s="61" t="s">
        <v>196</v>
      </c>
      <c r="E26" s="61" t="s">
        <v>199</v>
      </c>
      <c r="F26" s="61" t="s">
        <v>164</v>
      </c>
      <c r="G26" s="61" t="s">
        <v>165</v>
      </c>
      <c r="H26" s="61" t="s">
        <v>131</v>
      </c>
      <c r="I26" s="61"/>
      <c r="J26" s="62"/>
      <c r="L26"/>
      <c r="M26"/>
      <c r="N26"/>
    </row>
    <row r="27" spans="1:14" s="164" customFormat="1" x14ac:dyDescent="0.3">
      <c r="A27" s="13"/>
      <c r="B27" s="13"/>
      <c r="C27" s="13"/>
      <c r="D27" s="13"/>
      <c r="E27" s="13"/>
      <c r="F27" s="13"/>
      <c r="G27" s="13"/>
      <c r="H27" s="13"/>
      <c r="I27" s="13"/>
      <c r="J27"/>
      <c r="L27"/>
      <c r="M27"/>
      <c r="N27"/>
    </row>
    <row r="28" spans="1:14" s="164" customFormat="1" x14ac:dyDescent="0.3">
      <c r="A28" s="13"/>
      <c r="B28" s="13"/>
      <c r="C28" s="13"/>
      <c r="D28" s="13"/>
      <c r="E28" s="13"/>
      <c r="F28" s="13"/>
      <c r="G28" s="13"/>
      <c r="H28" s="13"/>
      <c r="I28" s="13"/>
      <c r="J28"/>
      <c r="L28"/>
      <c r="M28"/>
      <c r="N28"/>
    </row>
    <row r="29" spans="1:14" s="164" customFormat="1" x14ac:dyDescent="0.3">
      <c r="A29"/>
      <c r="B29" s="146" t="s">
        <v>64</v>
      </c>
      <c r="C29" s="146"/>
      <c r="D29" s="146"/>
      <c r="E29" s="146"/>
      <c r="F29" s="146"/>
      <c r="G29" s="146"/>
      <c r="H29" s="146"/>
      <c r="I29" s="146"/>
      <c r="J29" s="146"/>
      <c r="L29"/>
      <c r="M29"/>
      <c r="N29"/>
    </row>
    <row r="31" spans="1:14" s="164" customFormat="1" ht="28.8" x14ac:dyDescent="0.3">
      <c r="A31" s="13"/>
      <c r="B31" s="57" t="s">
        <v>57</v>
      </c>
      <c r="C31" s="57" t="s">
        <v>58</v>
      </c>
      <c r="D31" s="59" t="s">
        <v>65</v>
      </c>
      <c r="E31" s="156" t="s">
        <v>66</v>
      </c>
      <c r="F31" s="157"/>
      <c r="G31" s="158"/>
      <c r="H31" s="59" t="s">
        <v>67</v>
      </c>
      <c r="I31" s="59" t="s">
        <v>50</v>
      </c>
      <c r="J31"/>
      <c r="L31"/>
      <c r="M31"/>
      <c r="N31"/>
    </row>
    <row r="32" spans="1:14" s="164" customFormat="1" x14ac:dyDescent="0.3">
      <c r="A32" s="13"/>
      <c r="B32" s="63" t="s">
        <v>194</v>
      </c>
      <c r="C32" s="63" t="s">
        <v>194</v>
      </c>
      <c r="D32" s="75" t="s">
        <v>200</v>
      </c>
      <c r="E32" s="153" t="s">
        <v>196</v>
      </c>
      <c r="F32" s="154"/>
      <c r="G32" s="155"/>
      <c r="H32" s="64">
        <v>15</v>
      </c>
      <c r="I32" s="65"/>
      <c r="J32"/>
      <c r="L32"/>
      <c r="M32"/>
      <c r="N32"/>
    </row>
    <row r="33" spans="1:14" s="164" customFormat="1" x14ac:dyDescent="0.3">
      <c r="A33" s="13"/>
      <c r="B33" s="63" t="s">
        <v>198</v>
      </c>
      <c r="C33" s="63" t="s">
        <v>198</v>
      </c>
      <c r="D33" s="75" t="s">
        <v>200</v>
      </c>
      <c r="E33" s="153" t="s">
        <v>196</v>
      </c>
      <c r="F33" s="154"/>
      <c r="G33" s="155"/>
      <c r="H33" s="64">
        <v>15</v>
      </c>
      <c r="I33" s="65"/>
      <c r="J33"/>
      <c r="L33"/>
      <c r="M33"/>
      <c r="N33"/>
    </row>
    <row r="34" spans="1:14" s="164" customFormat="1" ht="30" customHeight="1" x14ac:dyDescent="0.3">
      <c r="A34" s="13"/>
      <c r="B34" s="13"/>
      <c r="C34" s="13"/>
      <c r="D34" s="13"/>
      <c r="E34" s="13"/>
      <c r="F34" s="66"/>
      <c r="G34" s="67" t="s">
        <v>68</v>
      </c>
      <c r="H34" s="68">
        <f>SUM(H32:H33)</f>
        <v>30</v>
      </c>
      <c r="I34" s="13"/>
      <c r="J34"/>
      <c r="L34"/>
      <c r="M34"/>
      <c r="N34"/>
    </row>
    <row r="35" spans="1:14" s="164" customFormat="1" ht="30" customHeight="1" x14ac:dyDescent="0.3">
      <c r="A35" s="13"/>
      <c r="B35" s="13"/>
      <c r="C35" s="13"/>
      <c r="D35" s="13"/>
      <c r="E35" s="13"/>
      <c r="F35" s="69"/>
      <c r="G35" s="70" t="s">
        <v>69</v>
      </c>
      <c r="H35" s="71" t="b">
        <f>EXACT(H34,I14)</f>
        <v>1</v>
      </c>
      <c r="I35" s="13"/>
      <c r="J35"/>
      <c r="L35"/>
      <c r="M35"/>
      <c r="N35"/>
    </row>
    <row r="36" spans="1:14" ht="14.4" customHeight="1" x14ac:dyDescent="0.3">
      <c r="A36" s="13"/>
      <c r="B36" s="13"/>
      <c r="C36" s="13"/>
      <c r="D36" s="32"/>
      <c r="E36" s="32"/>
      <c r="F36" s="13"/>
      <c r="G36" s="73"/>
      <c r="H36" s="74"/>
      <c r="I36" s="13"/>
    </row>
    <row r="37" spans="1:14" x14ac:dyDescent="0.3">
      <c r="I37" s="167"/>
    </row>
    <row r="38" spans="1:14" x14ac:dyDescent="0.3">
      <c r="I38" s="167"/>
    </row>
  </sheetData>
  <sheetProtection insertRows="0"/>
  <mergeCells count="10">
    <mergeCell ref="B29:J29"/>
    <mergeCell ref="E31:G31"/>
    <mergeCell ref="E32:G32"/>
    <mergeCell ref="E33:G33"/>
    <mergeCell ref="B1:D1"/>
    <mergeCell ref="C2:E2"/>
    <mergeCell ref="I5:I6"/>
    <mergeCell ref="J5:J6"/>
    <mergeCell ref="B16:J16"/>
    <mergeCell ref="B22:J22"/>
  </mergeCells>
  <conditionalFormatting sqref="H35">
    <cfRule type="cellIs" dxfId="2" priority="1" operator="equal">
      <formula>$D$14</formula>
    </cfRule>
    <cfRule type="containsText" dxfId="1" priority="2" operator="containsText" text="HAMIS">
      <formula>NOT(ISERROR(SEARCH("HAMIS",H35)))</formula>
    </cfRule>
    <cfRule type="containsText" dxfId="0" priority="3" operator="containsText" text="IGAZ">
      <formula>NOT(ISERROR(SEARCH("IGAZ",H35)))</formula>
    </cfRule>
  </conditionalFormatting>
  <dataValidations count="2">
    <dataValidation type="decimal" allowBlank="1" showInputMessage="1" showErrorMessage="1" sqref="H34 C14:I14" xr:uid="{F72C968B-3913-49A4-8F7C-2B19DF38BFCE}">
      <formula1>0</formula1>
      <formula2>10000</formula2>
    </dataValidation>
    <dataValidation type="decimal" allowBlank="1" showInputMessage="1" showErrorMessage="1" sqref="H32:H33" xr:uid="{BD2B2FAE-2118-4004-897F-6593ECFC810A}">
      <formula1>0</formula1>
      <formula2>1000</formula2>
    </dataValidation>
  </dataValidations>
  <pageMargins left="0.7" right="0.7" top="0.75" bottom="0.75" header="0.3" footer="0.3"/>
  <pageSetup paperSize="8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8D836A5-70FC-4F21-93AB-326146FBA8FD}">
          <x14:formula1>
            <xm:f>[helyesbítve_Műszaki_Élelmiszeripar_9_A_20250921.xlsm]Alapadatok_1!#REF!</xm:f>
          </x14:formula1>
          <xm:sqref>C2</xm:sqref>
        </x14:dataValidation>
        <x14:dataValidation type="list" allowBlank="1" showInputMessage="1" showErrorMessage="1" xr:uid="{CE1710AB-5E4C-44FC-846A-3ACC97ACF3FE}">
          <x14:formula1>
            <xm:f>[helyesbítve_Műszaki_Élelmiszeripar_9_A_20250921.xlsm]Alapadatok_1!#REF!</xm:f>
          </x14:formula1>
          <xm:sqref>E4 J3:J4</xm:sqref>
        </x14:dataValidation>
        <x14:dataValidation type="list" allowBlank="1" showInputMessage="1" showErrorMessage="1" xr:uid="{C673D027-1F0E-460B-AF85-3D7203A991F3}">
          <x14:formula1>
            <xm:f>[helyesbítve_Műszaki_Élelmiszeripar_9_A_20250921.xlsm]Alapadatok_1!#REF!</xm:f>
          </x14:formula1>
          <xm:sqref>C4</xm:sqref>
        </x14:dataValidation>
        <x14:dataValidation type="list" allowBlank="1" showInputMessage="1" showErrorMessage="1" xr:uid="{13C91F15-8F45-46B3-A253-9944A0259C11}">
          <x14:formula1>
            <xm:f>[helyesbítve_Műszaki_Élelmiszeripar_9_A_20250921.xlsm]Alapadatok_1!#REF!</xm:f>
          </x14:formula1>
          <xm:sqref>E3</xm:sqref>
        </x14:dataValidation>
        <x14:dataValidation type="list" allowBlank="1" showInputMessage="1" showErrorMessage="1" xr:uid="{77886BBF-3683-45BC-B5FC-4C3576654DBF}">
          <x14:formula1>
            <xm:f>[helyesbítve_Műszaki_Élelmiszeripar_9_A_20250921.xlsm]Alapadatok_1!#REF!</xm:f>
          </x14:formula1>
          <xm:sqref>C3</xm:sqref>
        </x14:dataValidation>
        <x14:dataValidation type="list" allowBlank="1" showInputMessage="1" showErrorMessage="1" xr:uid="{E5E42D98-F98D-4CE3-9BF5-C9DA35055CB7}">
          <x14:formula1>
            <xm:f>[helyesbítve_Műszaki_Élelmiszeripar_9_A_20250921.xlsm]Alapadatok_1!#REF!</xm:f>
          </x14:formula1>
          <xm:sqref>C6:G6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Közismereti óraterv_Élelmiszer</vt:lpstr>
      <vt:lpstr>Projektháló</vt:lpstr>
      <vt:lpstr>1_Műszaki_9_A</vt:lpstr>
      <vt:lpstr>2_Műszaki_9_A</vt:lpstr>
      <vt:lpstr>3_Műszaki_10_A</vt:lpstr>
      <vt:lpstr>4_Műszaki_10_A</vt:lpstr>
      <vt:lpstr>5_Műszaki_10_A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2025-09-21T20:30:46Z</dcterms:modified>
</cp:coreProperties>
</file>